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G:\Il mio Drive\Documenti Università\Commissione Didattica\PianiStudio\"/>
    </mc:Choice>
  </mc:AlternateContent>
  <xr:revisionPtr revIDLastSave="0" documentId="13_ncr:1_{5DFDFD28-94AA-456F-83D3-DD239FE6498E}" xr6:coauthVersionLast="36" xr6:coauthVersionMax="36" xr10:uidLastSave="{00000000-0000-0000-0000-000000000000}"/>
  <bookViews>
    <workbookView xWindow="0" yWindow="0" windowWidth="16380" windowHeight="8190" activeTab="3" xr2:uid="{00000000-000D-0000-FFFF-FFFF00000000}"/>
  </bookViews>
  <sheets>
    <sheet name="Precompilato_CurrGenerale" sheetId="1" r:id="rId1"/>
    <sheet name="Precompilato_CurrApplicativo" sheetId="7" r:id="rId2"/>
    <sheet name="Precompilato_CoortePrecedente" sheetId="6" r:id="rId3"/>
    <sheet name="Note" sheetId="5" r:id="rId4"/>
    <sheet name="ModuloVuoto" sheetId="4" r:id="rId5"/>
  </sheets>
  <definedNames>
    <definedName name="_xlnm.Print_Area" localSheetId="4">ModuloVuoto!$A$1:$U$57</definedName>
    <definedName name="_xlnm.Print_Area" localSheetId="2">Precompilato_CoortePrecedente!$A$1:$U$68</definedName>
    <definedName name="_xlnm.Print_Area" localSheetId="1">Precompilato_CurrApplicativo!$A$1:$U$65</definedName>
    <definedName name="_xlnm.Print_Area" localSheetId="0">Precompilato_CurrGenerale!$A$1:$U$64</definedName>
  </definedNames>
  <calcPr calcId="191029"/>
</workbook>
</file>

<file path=xl/calcChain.xml><?xml version="1.0" encoding="utf-8"?>
<calcChain xmlns="http://schemas.openxmlformats.org/spreadsheetml/2006/main">
  <c r="U37" i="7" l="1"/>
  <c r="T29" i="7"/>
  <c r="T30" i="7" s="1"/>
  <c r="T31" i="7" s="1"/>
  <c r="T31" i="1"/>
  <c r="T28" i="1"/>
  <c r="T30" i="1" s="1"/>
  <c r="S46" i="1"/>
  <c r="M48" i="7"/>
  <c r="N47" i="7" s="1"/>
  <c r="N52" i="7" s="1"/>
  <c r="R47" i="7"/>
  <c r="R54" i="7" s="1"/>
  <c r="Q47" i="7"/>
  <c r="Q54" i="7" s="1"/>
  <c r="P47" i="7"/>
  <c r="P53" i="7" s="1"/>
  <c r="O47" i="7"/>
  <c r="O53" i="7" s="1"/>
  <c r="L47" i="7"/>
  <c r="L53" i="7" s="1"/>
  <c r="K47" i="7"/>
  <c r="K53" i="7" s="1"/>
  <c r="J47" i="7"/>
  <c r="J53" i="7" s="1"/>
  <c r="I47" i="7"/>
  <c r="I54" i="7" s="1"/>
  <c r="H47" i="7"/>
  <c r="H52" i="7" s="1"/>
  <c r="D47" i="7"/>
  <c r="U46" i="7"/>
  <c r="U45" i="7"/>
  <c r="U44" i="7"/>
  <c r="U43" i="7"/>
  <c r="U42" i="7"/>
  <c r="U41" i="7"/>
  <c r="U40" i="7"/>
  <c r="U39" i="7"/>
  <c r="U38" i="7"/>
  <c r="U36" i="7"/>
  <c r="U35" i="7"/>
  <c r="U34" i="7"/>
  <c r="U33" i="7"/>
  <c r="U32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A7" i="7"/>
  <c r="M47" i="7" l="1"/>
  <c r="M54" i="7" s="1"/>
  <c r="Q53" i="7"/>
  <c r="U29" i="7"/>
  <c r="R53" i="7"/>
  <c r="H54" i="7"/>
  <c r="J54" i="7"/>
  <c r="N54" i="7"/>
  <c r="I53" i="7"/>
  <c r="U49" i="7"/>
  <c r="T29" i="1"/>
  <c r="S47" i="7"/>
  <c r="O52" i="7"/>
  <c r="M53" i="7"/>
  <c r="U31" i="7"/>
  <c r="N53" i="7"/>
  <c r="O54" i="7"/>
  <c r="P54" i="7"/>
  <c r="H53" i="7"/>
  <c r="K54" i="7"/>
  <c r="L54" i="7"/>
  <c r="R57" i="6"/>
  <c r="P57" i="6"/>
  <c r="N57" i="6"/>
  <c r="L57" i="6"/>
  <c r="J57" i="6"/>
  <c r="H57" i="6"/>
  <c r="R56" i="6"/>
  <c r="O56" i="6"/>
  <c r="N56" i="6"/>
  <c r="K56" i="6"/>
  <c r="J56" i="6"/>
  <c r="H55" i="6"/>
  <c r="M51" i="6"/>
  <c r="R50" i="6"/>
  <c r="Q50" i="6"/>
  <c r="Q57" i="6" s="1"/>
  <c r="P50" i="6"/>
  <c r="P56" i="6" s="1"/>
  <c r="O50" i="6"/>
  <c r="O57" i="6" s="1"/>
  <c r="N50" i="6"/>
  <c r="N55" i="6" s="1"/>
  <c r="M50" i="6"/>
  <c r="M57" i="6" s="1"/>
  <c r="L50" i="6"/>
  <c r="L56" i="6" s="1"/>
  <c r="K50" i="6"/>
  <c r="K57" i="6" s="1"/>
  <c r="J50" i="6"/>
  <c r="I50" i="6"/>
  <c r="I57" i="6" s="1"/>
  <c r="H50" i="6"/>
  <c r="H56" i="6" s="1"/>
  <c r="D50" i="6"/>
  <c r="U49" i="6"/>
  <c r="U48" i="6"/>
  <c r="U47" i="6"/>
  <c r="U46" i="6"/>
  <c r="U45" i="6"/>
  <c r="S44" i="6"/>
  <c r="U44" i="6" s="1"/>
  <c r="U42" i="6"/>
  <c r="U41" i="6"/>
  <c r="U52" i="6" s="1"/>
  <c r="U40" i="6"/>
  <c r="U39" i="6"/>
  <c r="U37" i="6"/>
  <c r="U36" i="6"/>
  <c r="U35" i="6"/>
  <c r="U34" i="6"/>
  <c r="U33" i="6"/>
  <c r="T30" i="6"/>
  <c r="U30" i="6" s="1"/>
  <c r="T29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A7" i="6"/>
  <c r="T47" i="7" l="1"/>
  <c r="S53" i="7"/>
  <c r="S54" i="7"/>
  <c r="T31" i="6"/>
  <c r="T50" i="6" s="1"/>
  <c r="S50" i="6"/>
  <c r="O55" i="6"/>
  <c r="I56" i="6"/>
  <c r="M56" i="6"/>
  <c r="Q56" i="6"/>
  <c r="U29" i="6"/>
  <c r="T32" i="6"/>
  <c r="U32" i="6" s="1"/>
  <c r="U39" i="4"/>
  <c r="G47" i="7" l="1"/>
  <c r="U27" i="7"/>
  <c r="T53" i="7"/>
  <c r="T54" i="7"/>
  <c r="T52" i="7"/>
  <c r="T56" i="6"/>
  <c r="T57" i="6"/>
  <c r="T55" i="6"/>
  <c r="S56" i="6"/>
  <c r="S57" i="6"/>
  <c r="G27" i="6"/>
  <c r="U37" i="1"/>
  <c r="U34" i="1"/>
  <c r="H40" i="4"/>
  <c r="I40" i="4"/>
  <c r="I46" i="4" s="1"/>
  <c r="J40" i="4"/>
  <c r="J47" i="4" s="1"/>
  <c r="K40" i="4"/>
  <c r="K46" i="4" s="1"/>
  <c r="L40" i="4"/>
  <c r="M40" i="4"/>
  <c r="M47" i="4" s="1"/>
  <c r="N40" i="4"/>
  <c r="O40" i="4"/>
  <c r="O46" i="4" s="1"/>
  <c r="P40" i="4"/>
  <c r="P47" i="4" s="1"/>
  <c r="Q40" i="4"/>
  <c r="Q46" i="4" s="1"/>
  <c r="R40" i="4"/>
  <c r="S40" i="4"/>
  <c r="S46" i="4" s="1"/>
  <c r="T40" i="4"/>
  <c r="T46" i="4" s="1"/>
  <c r="M41" i="4"/>
  <c r="R47" i="4"/>
  <c r="N47" i="4"/>
  <c r="L47" i="4"/>
  <c r="H47" i="4"/>
  <c r="D40" i="4"/>
  <c r="G40" i="4"/>
  <c r="G45" i="4" s="1"/>
  <c r="U38" i="4"/>
  <c r="U37" i="4"/>
  <c r="U36" i="4"/>
  <c r="U35" i="4"/>
  <c r="U34" i="4"/>
  <c r="U33" i="4"/>
  <c r="U32" i="4"/>
  <c r="U31" i="4"/>
  <c r="U30" i="4"/>
  <c r="U29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A7" i="4"/>
  <c r="M47" i="1"/>
  <c r="M46" i="1" s="1"/>
  <c r="U44" i="1"/>
  <c r="U43" i="1"/>
  <c r="U42" i="1"/>
  <c r="U41" i="1"/>
  <c r="U39" i="1"/>
  <c r="U40" i="1"/>
  <c r="U48" i="1"/>
  <c r="U35" i="1"/>
  <c r="U33" i="1"/>
  <c r="U32" i="1"/>
  <c r="U38" i="1"/>
  <c r="U16" i="1"/>
  <c r="A7" i="1"/>
  <c r="U24" i="1"/>
  <c r="U26" i="1"/>
  <c r="U9" i="1"/>
  <c r="U10" i="1"/>
  <c r="U11" i="1"/>
  <c r="U12" i="1"/>
  <c r="U13" i="1"/>
  <c r="U14" i="1"/>
  <c r="U15" i="1"/>
  <c r="U17" i="1"/>
  <c r="U18" i="1"/>
  <c r="U19" i="1"/>
  <c r="U20" i="1"/>
  <c r="U21" i="1"/>
  <c r="U22" i="1"/>
  <c r="U23" i="1"/>
  <c r="U25" i="1"/>
  <c r="U45" i="1"/>
  <c r="D46" i="1"/>
  <c r="H46" i="1"/>
  <c r="H53" i="1" s="1"/>
  <c r="I46" i="1"/>
  <c r="I52" i="1" s="1"/>
  <c r="J46" i="1"/>
  <c r="J52" i="1" s="1"/>
  <c r="K46" i="1"/>
  <c r="K53" i="1" s="1"/>
  <c r="L46" i="1"/>
  <c r="L53" i="1" s="1"/>
  <c r="O46" i="1"/>
  <c r="O53" i="1" s="1"/>
  <c r="P46" i="1"/>
  <c r="P53" i="1" s="1"/>
  <c r="Q46" i="1"/>
  <c r="Q52" i="1" s="1"/>
  <c r="R46" i="1"/>
  <c r="R52" i="1" s="1"/>
  <c r="H46" i="4"/>
  <c r="L46" i="4"/>
  <c r="N45" i="4"/>
  <c r="N46" i="4"/>
  <c r="R46" i="4"/>
  <c r="U27" i="4"/>
  <c r="U28" i="4"/>
  <c r="U40" i="4" s="1"/>
  <c r="U46" i="4" s="1"/>
  <c r="I47" i="4"/>
  <c r="K47" i="4"/>
  <c r="O47" i="4"/>
  <c r="Q47" i="4"/>
  <c r="S47" i="4"/>
  <c r="U26" i="4"/>
  <c r="H45" i="4"/>
  <c r="O45" i="4"/>
  <c r="U31" i="1"/>
  <c r="U30" i="1"/>
  <c r="J53" i="1"/>
  <c r="R53" i="1" l="1"/>
  <c r="I53" i="1"/>
  <c r="H52" i="1"/>
  <c r="H51" i="1"/>
  <c r="O52" i="1"/>
  <c r="L52" i="1"/>
  <c r="O51" i="1"/>
  <c r="P52" i="1"/>
  <c r="G52" i="7"/>
  <c r="G53" i="7"/>
  <c r="U47" i="7"/>
  <c r="U53" i="7" s="1"/>
  <c r="G54" i="7"/>
  <c r="U54" i="7" s="1"/>
  <c r="U27" i="6"/>
  <c r="G50" i="6"/>
  <c r="S53" i="1"/>
  <c r="S52" i="1"/>
  <c r="M46" i="4"/>
  <c r="Q53" i="1"/>
  <c r="G47" i="4"/>
  <c r="P46" i="4"/>
  <c r="K52" i="1"/>
  <c r="T47" i="4"/>
  <c r="T45" i="4"/>
  <c r="J46" i="4"/>
  <c r="U47" i="4"/>
  <c r="G46" i="4"/>
  <c r="M52" i="1"/>
  <c r="M53" i="1"/>
  <c r="U28" i="1"/>
  <c r="T46" i="1"/>
  <c r="N46" i="1"/>
  <c r="G57" i="6" l="1"/>
  <c r="U57" i="6" s="1"/>
  <c r="G55" i="6"/>
  <c r="G56" i="6"/>
  <c r="U50" i="6"/>
  <c r="U56" i="6" s="1"/>
  <c r="T52" i="1"/>
  <c r="T51" i="1"/>
  <c r="T53" i="1"/>
  <c r="N51" i="1"/>
  <c r="N53" i="1"/>
  <c r="N52" i="1"/>
  <c r="G46" i="1"/>
  <c r="U46" i="1" l="1"/>
  <c r="U52" i="1" s="1"/>
  <c r="G52" i="1"/>
  <c r="G53" i="1"/>
  <c r="U53" i="1" s="1"/>
  <c r="G51" i="1"/>
</calcChain>
</file>

<file path=xl/sharedStrings.xml><?xml version="1.0" encoding="utf-8"?>
<sst xmlns="http://schemas.openxmlformats.org/spreadsheetml/2006/main" count="575" uniqueCount="154">
  <si>
    <t>Corso di laurea in Ingegneria Elettronica (D.M. 270/04)</t>
  </si>
  <si>
    <t>Base</t>
  </si>
  <si>
    <t>Caratterizzanti</t>
  </si>
  <si>
    <t>Affini</t>
  </si>
  <si>
    <t>A scelta</t>
  </si>
  <si>
    <t>Prova finale e Lingua Straniera</t>
  </si>
  <si>
    <t>Ulteriori attività formative</t>
  </si>
  <si>
    <t>Totali</t>
  </si>
  <si>
    <t>Corso</t>
  </si>
  <si>
    <t>SSD</t>
  </si>
  <si>
    <t>CFU</t>
  </si>
  <si>
    <t>DA SOSTENERE</t>
  </si>
  <si>
    <t>Fisica e chimica</t>
  </si>
  <si>
    <t>Automazione</t>
  </si>
  <si>
    <t>Elettronica</t>
  </si>
  <si>
    <t>Informatica</t>
  </si>
  <si>
    <t>Telecomunicazioni</t>
  </si>
  <si>
    <t>Prova finale</t>
  </si>
  <si>
    <t>Lingua straniera</t>
  </si>
  <si>
    <t>Ulteriori conoscenze linguistiche</t>
  </si>
  <si>
    <t xml:space="preserve">Abilità informatiche </t>
  </si>
  <si>
    <t xml:space="preserve">Tirocini </t>
  </si>
  <si>
    <t>Analisi matematica 1</t>
  </si>
  <si>
    <t>MAT/05</t>
  </si>
  <si>
    <t>Fondamenti di informatica</t>
  </si>
  <si>
    <t>ING-INF/05</t>
  </si>
  <si>
    <t>Algebra lineare e geometria</t>
  </si>
  <si>
    <t>MAT/03, 02</t>
  </si>
  <si>
    <t>Fisica generale 1</t>
  </si>
  <si>
    <t>FIS/01</t>
  </si>
  <si>
    <t>Architettura degli elaboratori</t>
  </si>
  <si>
    <t>Dati e algoritmi 1</t>
  </si>
  <si>
    <t>Fondamenti di analisi matematica e prob.</t>
  </si>
  <si>
    <t>Fisica 2</t>
  </si>
  <si>
    <t>Teoria dei circuiti</t>
  </si>
  <si>
    <t>ING-IND/31</t>
  </si>
  <si>
    <t>Fondamenti di elettronica</t>
  </si>
  <si>
    <t>ING-INF/01</t>
  </si>
  <si>
    <t>Segnali e sistemi</t>
  </si>
  <si>
    <t>ING-INF/04</t>
  </si>
  <si>
    <t>Elettronica dei sistemi digitali</t>
  </si>
  <si>
    <t>Fondamenti di automatica</t>
  </si>
  <si>
    <t>Strumentazione elettronica</t>
  </si>
  <si>
    <t>ING-INF/07</t>
  </si>
  <si>
    <t>Fondamenti di comunicazioni</t>
  </si>
  <si>
    <t>ING-INF/03</t>
  </si>
  <si>
    <t>Propagazione guidata e dispositivi</t>
  </si>
  <si>
    <t>ING-INF/02</t>
  </si>
  <si>
    <t>Esami a scelta:</t>
  </si>
  <si>
    <t>ING-IND/35</t>
  </si>
  <si>
    <t>FIS/03</t>
  </si>
  <si>
    <t>CHIM/07</t>
  </si>
  <si>
    <t>Altro:</t>
  </si>
  <si>
    <t>Totale generale</t>
  </si>
  <si>
    <t>Limiti ordinamento massimi</t>
  </si>
  <si>
    <t>Limiti ordinamento minimi</t>
  </si>
  <si>
    <t>Crediti in eccesso</t>
  </si>
  <si>
    <t>Crediti mancanti</t>
  </si>
  <si>
    <t>Crediti riconosciuti per la laurea</t>
  </si>
  <si>
    <t>Elettronica industriale</t>
  </si>
  <si>
    <t>IN04111234</t>
  </si>
  <si>
    <t>IN24103187</t>
  </si>
  <si>
    <t>INL1001825</t>
  </si>
  <si>
    <t>INL1000226</t>
  </si>
  <si>
    <t>INL1001826</t>
  </si>
  <si>
    <t>IN09111232</t>
  </si>
  <si>
    <t>IN08111231</t>
  </si>
  <si>
    <t>IN03122522</t>
  </si>
  <si>
    <t>INM0017575</t>
  </si>
  <si>
    <t>IN10103342</t>
  </si>
  <si>
    <t>INM0017897</t>
  </si>
  <si>
    <t>INM0023686</t>
  </si>
  <si>
    <t>INM0017561</t>
  </si>
  <si>
    <t>INM0017559</t>
  </si>
  <si>
    <t>Codice Esame</t>
  </si>
  <si>
    <t>INM0014874</t>
  </si>
  <si>
    <t>IN10100190</t>
  </si>
  <si>
    <t>IN18103361</t>
  </si>
  <si>
    <t>INN1031400</t>
  </si>
  <si>
    <t>IN06100061</t>
  </si>
  <si>
    <t>IN05103110</t>
  </si>
  <si>
    <t>IN05122464</t>
  </si>
  <si>
    <t>NOTE:</t>
  </si>
  <si>
    <t>(aggiungere qui sotto alcune indicazioni che ritenete utili per la commissione nella valutazione del Piano di Studi)</t>
  </si>
  <si>
    <t>Area Riservata Alla Commissione</t>
  </si>
  <si>
    <t>Padova, li ___/___/_______</t>
  </si>
  <si>
    <t>Firma</t>
  </si>
  <si>
    <t>___________________________</t>
  </si>
  <si>
    <t>La commissione didattica della Laurea in Ingegneria Elettronica (ex DM 270/04) 
APPROVA / NON APPROVA il piano di studi presentato.</t>
  </si>
  <si>
    <t>Con. Utili x inserimento nel mondo del lavoro</t>
  </si>
  <si>
    <t>Lingua Inglese B2</t>
  </si>
  <si>
    <t>Economia ed organizzazione aziendale</t>
  </si>
  <si>
    <t>INL1001831</t>
  </si>
  <si>
    <t>IN01122661</t>
  </si>
  <si>
    <t>INL1004103</t>
  </si>
  <si>
    <t xml:space="preserve">MATRICOLA: </t>
  </si>
  <si>
    <t>e-mail: nome.cognome@studenti.unipd.it</t>
  </si>
  <si>
    <t xml:space="preserve">Telefono: </t>
  </si>
  <si>
    <t xml:space="preserve">Nome Cognome: </t>
  </si>
  <si>
    <t>______________________</t>
  </si>
  <si>
    <t>OBBLIGATORIO</t>
  </si>
  <si>
    <t>x</t>
  </si>
  <si>
    <t>(1)</t>
  </si>
  <si>
    <t>Matematica, inf. e stat.</t>
  </si>
  <si>
    <t>54-84</t>
  </si>
  <si>
    <t>45-120</t>
  </si>
  <si>
    <t>21-48</t>
  </si>
  <si>
    <t>Minimi-massimi di gruppo</t>
  </si>
  <si>
    <t>Firma Studente</t>
  </si>
  <si>
    <t>Elementi di chimica</t>
  </si>
  <si>
    <t>INP4064901</t>
  </si>
  <si>
    <t>Sistemi e modelli</t>
  </si>
  <si>
    <t>INM0017598</t>
  </si>
  <si>
    <t>ING-INF/06</t>
  </si>
  <si>
    <t>INL1000178</t>
  </si>
  <si>
    <t>Analisi dei dati</t>
  </si>
  <si>
    <t>ING-INF/03-04</t>
  </si>
  <si>
    <t>Inserire qui eventuali altri esami</t>
  </si>
  <si>
    <t>INP3052841</t>
  </si>
  <si>
    <t>Elaborato in sost. del Tirocinio:</t>
  </si>
  <si>
    <t>Indicare la motivazione per la quale si è presentato il piano di studi cartaceo e non su UNIWEB</t>
  </si>
  <si>
    <r>
      <rPr>
        <b/>
        <i/>
        <sz val="9"/>
        <rFont val="Arial"/>
        <family val="2"/>
      </rPr>
      <t>CAMPO OBBLIGATORIO</t>
    </r>
    <r>
      <rPr>
        <sz val="8"/>
        <rFont val="Arial"/>
        <family val="2"/>
      </rPr>
      <t xml:space="preserve"> (aggiungere anche eventuali indicazioni che ritenete utili nella valutazione del Piano di Studi)</t>
    </r>
  </si>
  <si>
    <t>(2)</t>
  </si>
  <si>
    <t>(3)</t>
  </si>
  <si>
    <t>NOTE utili alla compilazione del Modulo precompilato</t>
  </si>
  <si>
    <t>L'esame prevede al massimo 40 studenti</t>
  </si>
  <si>
    <r>
      <t xml:space="preserve">Laboratorio di microelettronica </t>
    </r>
    <r>
      <rPr>
        <sz val="8"/>
        <rFont val="Arial"/>
        <family val="2"/>
      </rPr>
      <t>(4)</t>
    </r>
  </si>
  <si>
    <t>(4)</t>
  </si>
  <si>
    <r>
      <t>Programmazione di sistemi embedded</t>
    </r>
    <r>
      <rPr>
        <sz val="8"/>
        <rFont val="Arial"/>
        <family val="2"/>
      </rPr>
      <t xml:space="preserve"> (5)</t>
    </r>
  </si>
  <si>
    <t>(5)</t>
  </si>
  <si>
    <t>L'esame prevede al massimo 60 studenti; tuttavia l'esame è mutuato da Ingegneria Informatica e quindi gli studenti di tale corso di laurea risultano prioritari</t>
  </si>
  <si>
    <r>
      <t xml:space="preserve">Tirocinio </t>
    </r>
    <r>
      <rPr>
        <sz val="8"/>
        <rFont val="Arial"/>
        <family val="2"/>
      </rPr>
      <t>(6)</t>
    </r>
  </si>
  <si>
    <r>
      <t xml:space="preserve">Elaborato </t>
    </r>
    <r>
      <rPr>
        <sz val="8"/>
        <rFont val="Arial"/>
        <family val="2"/>
      </rPr>
      <t>(6)</t>
    </r>
  </si>
  <si>
    <t>INP4065420</t>
  </si>
  <si>
    <t>INP4064921</t>
  </si>
  <si>
    <t>L'esame prevede al massimo 48 studenti; tuttavia l'esame è mutuato da Ingegneria dell'Informazione e quindi gli studenti di tale corso di laurea risultano prioritari</t>
  </si>
  <si>
    <t>INP6075481</t>
  </si>
  <si>
    <r>
      <t>Elementi di ottica e applicazioni</t>
    </r>
    <r>
      <rPr>
        <sz val="8"/>
        <rFont val="Arial"/>
        <family val="2"/>
      </rPr>
      <t xml:space="preserve"> (6)</t>
    </r>
  </si>
  <si>
    <t>Laboratorio di ottica per ing. Informazione</t>
  </si>
  <si>
    <t>Laboratorio di segnali e misure</t>
  </si>
  <si>
    <t>INP6075480</t>
  </si>
  <si>
    <t>INP6074981</t>
  </si>
  <si>
    <r>
      <t xml:space="preserve">Esami a scelta vincolata (1 dei 4): </t>
    </r>
    <r>
      <rPr>
        <b/>
        <sz val="8"/>
        <color indexed="40"/>
        <rFont val="Arial"/>
        <family val="2"/>
      </rPr>
      <t>(1)</t>
    </r>
  </si>
  <si>
    <t>Communications Network - Reti di comunicazioni</t>
  </si>
  <si>
    <t>INP7080717</t>
  </si>
  <si>
    <r>
      <t>Laboratorio di elettronica</t>
    </r>
    <r>
      <rPr>
        <sz val="8"/>
        <rFont val="Arial"/>
        <family val="2"/>
      </rPr>
      <t xml:space="preserve"> (2)</t>
    </r>
  </si>
  <si>
    <r>
      <t xml:space="preserve">Laboratorio di automazione industriale </t>
    </r>
    <r>
      <rPr>
        <sz val="8"/>
        <rFont val="Arial"/>
        <family val="2"/>
      </rPr>
      <t>(3)</t>
    </r>
  </si>
  <si>
    <r>
      <t>Elettronica di Potenza e Laboratorio</t>
    </r>
    <r>
      <rPr>
        <sz val="8"/>
        <rFont val="Arial"/>
        <family val="2"/>
      </rPr>
      <t xml:space="preserve"> (2)</t>
    </r>
  </si>
  <si>
    <t>Progetto e simulazione di circuiti elettronici</t>
  </si>
  <si>
    <t>INP8084567</t>
  </si>
  <si>
    <t>Coorte 2019- Curriculum Generale</t>
  </si>
  <si>
    <r>
      <t xml:space="preserve">Esami a scelta vincolata (1 dei 3): </t>
    </r>
    <r>
      <rPr>
        <b/>
        <sz val="8"/>
        <color indexed="40"/>
        <rFont val="Arial"/>
        <family val="2"/>
      </rPr>
      <t>(1)</t>
    </r>
  </si>
  <si>
    <t>Uno dei tre esami proposti deve essere obbligatoriamente scelto e viene considerato tra i crediti "Affini". I rimanenti possono comunque essere scelti tra i crediti a scelta.</t>
  </si>
  <si>
    <t>Tirocinio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</si>
</sst>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40"/>
      <name val="Arial"/>
      <family val="2"/>
    </font>
    <font>
      <b/>
      <u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8"/>
      <color indexed="4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i/>
      <sz val="10"/>
      <color theme="0" tint="-0.3499862666707357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21"/>
      </patternFill>
    </fill>
    <fill>
      <patternFill patternType="solid">
        <fgColor rgb="FFFFC000"/>
        <bgColor indexed="13"/>
      </patternFill>
    </fill>
    <fill>
      <patternFill patternType="solid">
        <fgColor rgb="FF00B0F0"/>
        <bgColor indexed="31"/>
      </patternFill>
    </fill>
    <fill>
      <patternFill patternType="solid">
        <fgColor rgb="FF92D050"/>
        <bgColor indexed="13"/>
      </patternFill>
    </fill>
    <fill>
      <patternFill patternType="solid">
        <fgColor theme="0" tint="-0.499984740745262"/>
        <bgColor indexed="55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11" xfId="0" applyFont="1" applyFill="1" applyBorder="1" applyAlignment="1">
      <alignment horizontal="center"/>
    </xf>
    <xf numFmtId="0" fontId="0" fillId="6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>
      <alignment horizontal="right"/>
    </xf>
    <xf numFmtId="0" fontId="0" fillId="0" borderId="12" xfId="0" applyFont="1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/>
    <xf numFmtId="0" fontId="0" fillId="0" borderId="18" xfId="0" applyFont="1" applyFill="1" applyBorder="1"/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/>
    <xf numFmtId="0" fontId="0" fillId="0" borderId="20" xfId="0" applyFont="1" applyFill="1" applyBorder="1"/>
    <xf numFmtId="0" fontId="0" fillId="0" borderId="2" xfId="0" applyFont="1" applyFill="1" applyBorder="1" applyAlignment="1">
      <alignment wrapText="1"/>
    </xf>
    <xf numFmtId="0" fontId="0" fillId="0" borderId="2" xfId="0" applyFill="1" applyBorder="1"/>
    <xf numFmtId="0" fontId="0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0" fillId="0" borderId="2" xfId="0" applyFont="1" applyFill="1" applyBorder="1" applyProtection="1">
      <protection locked="0"/>
    </xf>
    <xf numFmtId="0" fontId="0" fillId="0" borderId="17" xfId="0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textRotation="90" wrapText="1"/>
    </xf>
    <xf numFmtId="0" fontId="0" fillId="0" borderId="21" xfId="0" applyFont="1" applyFill="1" applyBorder="1" applyAlignment="1">
      <alignment horizontal="center" textRotation="90" wrapText="1"/>
    </xf>
    <xf numFmtId="0" fontId="3" fillId="4" borderId="22" xfId="0" applyFont="1" applyFill="1" applyBorder="1" applyAlignment="1">
      <alignment horizontal="center" textRotation="90" wrapText="1"/>
    </xf>
    <xf numFmtId="0" fontId="3" fillId="4" borderId="23" xfId="0" applyFont="1" applyFill="1" applyBorder="1" applyAlignment="1">
      <alignment horizontal="center" textRotation="90" wrapText="1"/>
    </xf>
    <xf numFmtId="0" fontId="3" fillId="7" borderId="22" xfId="0" applyFont="1" applyFill="1" applyBorder="1" applyAlignment="1">
      <alignment horizontal="center" textRotation="90" wrapText="1"/>
    </xf>
    <xf numFmtId="0" fontId="3" fillId="7" borderId="11" xfId="0" applyFont="1" applyFill="1" applyBorder="1" applyAlignment="1">
      <alignment horizontal="center" textRotation="90" wrapText="1"/>
    </xf>
    <xf numFmtId="0" fontId="3" fillId="7" borderId="23" xfId="0" applyFont="1" applyFill="1" applyBorder="1" applyAlignment="1">
      <alignment horizontal="center" textRotation="90" wrapText="1"/>
    </xf>
    <xf numFmtId="0" fontId="3" fillId="8" borderId="24" xfId="0" applyFont="1" applyFill="1" applyBorder="1" applyAlignment="1">
      <alignment horizontal="center" textRotation="90" wrapText="1"/>
    </xf>
    <xf numFmtId="0" fontId="4" fillId="9" borderId="24" xfId="0" applyFont="1" applyFill="1" applyBorder="1" applyAlignment="1">
      <alignment horizontal="center" textRotation="90" wrapText="1"/>
    </xf>
    <xf numFmtId="0" fontId="3" fillId="10" borderId="22" xfId="0" applyFont="1" applyFill="1" applyBorder="1" applyAlignment="1">
      <alignment horizontal="center" textRotation="90" wrapText="1"/>
    </xf>
    <xf numFmtId="0" fontId="3" fillId="10" borderId="23" xfId="0" applyFont="1" applyFill="1" applyBorder="1" applyAlignment="1">
      <alignment horizontal="center" textRotation="90" wrapText="1"/>
    </xf>
    <xf numFmtId="0" fontId="3" fillId="5" borderId="22" xfId="0" applyFont="1" applyFill="1" applyBorder="1" applyAlignment="1">
      <alignment horizontal="center" textRotation="90" wrapText="1"/>
    </xf>
    <xf numFmtId="0" fontId="3" fillId="5" borderId="11" xfId="0" applyFont="1" applyFill="1" applyBorder="1" applyAlignment="1">
      <alignment horizontal="center" textRotation="90" wrapText="1"/>
    </xf>
    <xf numFmtId="0" fontId="3" fillId="5" borderId="23" xfId="0" applyFont="1" applyFill="1" applyBorder="1" applyAlignment="1">
      <alignment horizontal="center" textRotation="90" wrapText="1"/>
    </xf>
    <xf numFmtId="0" fontId="0" fillId="0" borderId="25" xfId="0" applyFont="1" applyFill="1" applyBorder="1" applyAlignment="1">
      <alignment horizontal="center" textRotation="90" wrapText="1"/>
    </xf>
    <xf numFmtId="0" fontId="0" fillId="0" borderId="26" xfId="0" applyFont="1" applyFill="1" applyBorder="1"/>
    <xf numFmtId="0" fontId="0" fillId="0" borderId="27" xfId="0" applyFont="1" applyFill="1" applyBorder="1"/>
    <xf numFmtId="0" fontId="0" fillId="0" borderId="28" xfId="0" applyFont="1" applyFill="1" applyBorder="1"/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>
      <alignment horizontal="center"/>
    </xf>
    <xf numFmtId="0" fontId="3" fillId="0" borderId="15" xfId="0" applyFont="1" applyFill="1" applyBorder="1"/>
    <xf numFmtId="0" fontId="0" fillId="0" borderId="32" xfId="0" applyFont="1" applyFill="1" applyBorder="1" applyAlignment="1">
      <alignment horizontal="center"/>
    </xf>
    <xf numFmtId="0" fontId="0" fillId="6" borderId="0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/>
    <xf numFmtId="0" fontId="0" fillId="2" borderId="11" xfId="0" applyFont="1" applyFill="1" applyBorder="1" applyAlignment="1">
      <alignment horizontal="center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0" xfId="0" applyFill="1"/>
    <xf numFmtId="0" fontId="3" fillId="0" borderId="17" xfId="0" applyFont="1" applyFill="1" applyBorder="1"/>
    <xf numFmtId="0" fontId="3" fillId="0" borderId="3" xfId="0" applyFont="1" applyFill="1" applyBorder="1"/>
    <xf numFmtId="0" fontId="2" fillId="0" borderId="34" xfId="0" applyFont="1" applyFill="1" applyBorder="1"/>
    <xf numFmtId="0" fontId="6" fillId="0" borderId="34" xfId="0" applyFont="1" applyFill="1" applyBorder="1" applyAlignment="1">
      <alignment vertical="top"/>
    </xf>
    <xf numFmtId="0" fontId="0" fillId="0" borderId="20" xfId="0" applyFill="1" applyBorder="1"/>
    <xf numFmtId="0" fontId="0" fillId="0" borderId="0" xfId="0" applyFill="1" applyBorder="1"/>
    <xf numFmtId="0" fontId="3" fillId="5" borderId="21" xfId="0" applyFont="1" applyFill="1" applyBorder="1" applyAlignment="1">
      <alignment horizontal="center" textRotation="90" wrapText="1"/>
    </xf>
    <xf numFmtId="0" fontId="0" fillId="0" borderId="2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right" vertical="top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left"/>
      <protection hidden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right"/>
    </xf>
    <xf numFmtId="0" fontId="0" fillId="0" borderId="40" xfId="0" applyFont="1" applyFill="1" applyBorder="1"/>
    <xf numFmtId="0" fontId="0" fillId="0" borderId="41" xfId="0" applyFont="1" applyFill="1" applyBorder="1"/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/>
    <xf numFmtId="0" fontId="0" fillId="0" borderId="43" xfId="0" applyFont="1" applyFill="1" applyBorder="1"/>
    <xf numFmtId="0" fontId="0" fillId="0" borderId="44" xfId="0" applyFont="1" applyFill="1" applyBorder="1"/>
    <xf numFmtId="0" fontId="0" fillId="0" borderId="45" xfId="0" applyFont="1" applyFill="1" applyBorder="1"/>
    <xf numFmtId="0" fontId="0" fillId="0" borderId="1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/>
    <xf numFmtId="0" fontId="0" fillId="0" borderId="51" xfId="0" applyFont="1" applyFill="1" applyBorder="1"/>
    <xf numFmtId="0" fontId="0" fillId="0" borderId="52" xfId="0" applyFont="1" applyFill="1" applyBorder="1"/>
    <xf numFmtId="0" fontId="8" fillId="0" borderId="18" xfId="0" applyFont="1" applyFill="1" applyBorder="1" applyAlignment="1">
      <alignment horizontal="right" vertical="center"/>
    </xf>
    <xf numFmtId="0" fontId="0" fillId="11" borderId="1" xfId="0" applyFont="1" applyFill="1" applyBorder="1" applyAlignment="1">
      <alignment horizontal="center"/>
    </xf>
    <xf numFmtId="0" fontId="14" fillId="0" borderId="0" xfId="0" applyFont="1" applyFill="1" applyBorder="1"/>
    <xf numFmtId="0" fontId="15" fillId="0" borderId="2" xfId="0" applyFont="1" applyFill="1" applyBorder="1" applyAlignment="1" applyProtection="1">
      <alignment horizontal="left" wrapText="1"/>
      <protection locked="0"/>
    </xf>
    <xf numFmtId="0" fontId="0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2" fillId="0" borderId="1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20" xfId="0" applyFont="1" applyFill="1" applyBorder="1"/>
    <xf numFmtId="0" fontId="0" fillId="0" borderId="0" xfId="0" applyAlignment="1">
      <alignment wrapText="1"/>
    </xf>
    <xf numFmtId="49" fontId="0" fillId="0" borderId="0" xfId="0" applyNumberFormat="1" applyAlignment="1">
      <alignment vertical="top"/>
    </xf>
    <xf numFmtId="0" fontId="3" fillId="0" borderId="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textRotation="90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textRotation="90" wrapText="1"/>
    </xf>
    <xf numFmtId="0" fontId="2" fillId="0" borderId="66" xfId="0" applyFont="1" applyFill="1" applyBorder="1" applyAlignment="1">
      <alignment horizontal="center" textRotation="90" wrapText="1"/>
    </xf>
    <xf numFmtId="0" fontId="2" fillId="0" borderId="67" xfId="0" applyFont="1" applyFill="1" applyBorder="1" applyAlignment="1">
      <alignment horizontal="center" textRotation="90" wrapText="1"/>
    </xf>
    <xf numFmtId="0" fontId="2" fillId="5" borderId="57" xfId="0" applyFont="1" applyFill="1" applyBorder="1" applyAlignment="1">
      <alignment horizontal="center" textRotation="90" wrapText="1"/>
    </xf>
    <xf numFmtId="0" fontId="2" fillId="5" borderId="3" xfId="0" applyFont="1" applyFill="1" applyBorder="1" applyAlignment="1">
      <alignment horizontal="center" textRotation="90" wrapText="1"/>
    </xf>
    <xf numFmtId="0" fontId="2" fillId="5" borderId="56" xfId="0" applyFont="1" applyFill="1" applyBorder="1" applyAlignment="1">
      <alignment horizontal="center" textRotation="90" wrapText="1"/>
    </xf>
    <xf numFmtId="0" fontId="2" fillId="5" borderId="58" xfId="0" applyFont="1" applyFill="1" applyBorder="1" applyAlignment="1">
      <alignment horizontal="center" textRotation="90" wrapText="1"/>
    </xf>
    <xf numFmtId="0" fontId="2" fillId="5" borderId="0" xfId="0" applyFont="1" applyFill="1" applyBorder="1" applyAlignment="1">
      <alignment horizontal="center" textRotation="90" wrapText="1"/>
    </xf>
    <xf numFmtId="0" fontId="2" fillId="5" borderId="53" xfId="0" applyFont="1" applyFill="1" applyBorder="1" applyAlignment="1">
      <alignment horizontal="center" textRotation="90" wrapText="1"/>
    </xf>
    <xf numFmtId="0" fontId="2" fillId="5" borderId="59" xfId="0" applyFont="1" applyFill="1" applyBorder="1" applyAlignment="1">
      <alignment horizontal="center" textRotation="90" wrapText="1"/>
    </xf>
    <xf numFmtId="0" fontId="2" fillId="5" borderId="64" xfId="0" applyFont="1" applyFill="1" applyBorder="1" applyAlignment="1">
      <alignment horizontal="center" textRotation="90" wrapText="1"/>
    </xf>
    <xf numFmtId="0" fontId="2" fillId="5" borderId="60" xfId="0" applyFont="1" applyFill="1" applyBorder="1" applyAlignment="1">
      <alignment horizontal="center" textRotation="90" wrapText="1"/>
    </xf>
    <xf numFmtId="0" fontId="2" fillId="9" borderId="61" xfId="0" applyFont="1" applyFill="1" applyBorder="1" applyAlignment="1">
      <alignment horizontal="center" textRotation="90" wrapText="1"/>
    </xf>
    <xf numFmtId="0" fontId="2" fillId="9" borderId="62" xfId="0" applyFont="1" applyFill="1" applyBorder="1" applyAlignment="1">
      <alignment horizontal="center" textRotation="90" wrapText="1"/>
    </xf>
    <xf numFmtId="0" fontId="2" fillId="9" borderId="63" xfId="0" applyFont="1" applyFill="1" applyBorder="1" applyAlignment="1">
      <alignment horizontal="center" textRotation="90" wrapText="1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20" xfId="0" applyNumberFormat="1" applyFill="1" applyBorder="1" applyAlignment="1" applyProtection="1">
      <alignment vertical="center" wrapText="1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49" fontId="0" fillId="0" borderId="53" xfId="0" applyNumberFormat="1" applyFill="1" applyBorder="1" applyAlignment="1" applyProtection="1">
      <alignment vertical="center" wrapText="1"/>
      <protection locked="0"/>
    </xf>
    <xf numFmtId="0" fontId="2" fillId="4" borderId="57" xfId="0" applyFont="1" applyFill="1" applyBorder="1" applyAlignment="1">
      <alignment horizontal="center" textRotation="90" wrapText="1"/>
    </xf>
    <xf numFmtId="0" fontId="2" fillId="4" borderId="56" xfId="0" applyFont="1" applyFill="1" applyBorder="1" applyAlignment="1">
      <alignment horizontal="center" textRotation="90" wrapText="1"/>
    </xf>
    <xf numFmtId="0" fontId="2" fillId="4" borderId="58" xfId="0" applyFont="1" applyFill="1" applyBorder="1" applyAlignment="1">
      <alignment horizontal="center" textRotation="90" wrapText="1"/>
    </xf>
    <xf numFmtId="0" fontId="2" fillId="4" borderId="53" xfId="0" applyFont="1" applyFill="1" applyBorder="1" applyAlignment="1">
      <alignment horizontal="center" textRotation="90" wrapText="1"/>
    </xf>
    <xf numFmtId="0" fontId="2" fillId="4" borderId="59" xfId="0" applyFont="1" applyFill="1" applyBorder="1" applyAlignment="1">
      <alignment horizontal="center" textRotation="90" wrapText="1"/>
    </xf>
    <xf numFmtId="0" fontId="2" fillId="4" borderId="60" xfId="0" applyFont="1" applyFill="1" applyBorder="1" applyAlignment="1">
      <alignment horizontal="center" textRotation="90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 wrapText="1"/>
    </xf>
    <xf numFmtId="0" fontId="0" fillId="0" borderId="53" xfId="0" applyNumberFormat="1" applyFill="1" applyBorder="1" applyAlignment="1" applyProtection="1">
      <alignment vertical="center" wrapText="1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2" fillId="10" borderId="57" xfId="0" applyFont="1" applyFill="1" applyBorder="1" applyAlignment="1">
      <alignment horizontal="center" textRotation="90" wrapText="1"/>
    </xf>
    <xf numFmtId="0" fontId="2" fillId="10" borderId="56" xfId="0" applyFont="1" applyFill="1" applyBorder="1" applyAlignment="1">
      <alignment horizontal="center" textRotation="90" wrapText="1"/>
    </xf>
    <xf numFmtId="0" fontId="2" fillId="10" borderId="58" xfId="0" applyFont="1" applyFill="1" applyBorder="1" applyAlignment="1">
      <alignment horizontal="center" textRotation="90" wrapText="1"/>
    </xf>
    <xf numFmtId="0" fontId="2" fillId="10" borderId="53" xfId="0" applyFont="1" applyFill="1" applyBorder="1" applyAlignment="1">
      <alignment horizontal="center" textRotation="90" wrapText="1"/>
    </xf>
    <xf numFmtId="0" fontId="2" fillId="10" borderId="59" xfId="0" applyFont="1" applyFill="1" applyBorder="1" applyAlignment="1">
      <alignment horizontal="center" textRotation="90" wrapText="1"/>
    </xf>
    <xf numFmtId="0" fontId="2" fillId="10" borderId="60" xfId="0" applyFont="1" applyFill="1" applyBorder="1" applyAlignment="1">
      <alignment horizontal="center" textRotation="90" wrapText="1"/>
    </xf>
    <xf numFmtId="0" fontId="1" fillId="0" borderId="3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8" borderId="61" xfId="0" applyFont="1" applyFill="1" applyBorder="1" applyAlignment="1">
      <alignment horizontal="center" textRotation="90" wrapText="1"/>
    </xf>
    <xf numFmtId="0" fontId="2" fillId="8" borderId="62" xfId="0" applyFont="1" applyFill="1" applyBorder="1" applyAlignment="1">
      <alignment horizontal="center" textRotation="90" wrapText="1"/>
    </xf>
    <xf numFmtId="0" fontId="2" fillId="8" borderId="63" xfId="0" applyFont="1" applyFill="1" applyBorder="1" applyAlignment="1">
      <alignment horizontal="center" textRotation="90" wrapText="1"/>
    </xf>
    <xf numFmtId="0" fontId="2" fillId="7" borderId="57" xfId="0" applyFont="1" applyFill="1" applyBorder="1" applyAlignment="1">
      <alignment horizontal="center" textRotation="90" wrapText="1"/>
    </xf>
    <xf numFmtId="0" fontId="2" fillId="7" borderId="3" xfId="0" applyFont="1" applyFill="1" applyBorder="1" applyAlignment="1">
      <alignment horizontal="center" textRotation="90" wrapText="1"/>
    </xf>
    <xf numFmtId="0" fontId="2" fillId="7" borderId="56" xfId="0" applyFont="1" applyFill="1" applyBorder="1" applyAlignment="1">
      <alignment horizontal="center" textRotation="90" wrapText="1"/>
    </xf>
    <xf numFmtId="0" fontId="2" fillId="7" borderId="58" xfId="0" applyFont="1" applyFill="1" applyBorder="1" applyAlignment="1">
      <alignment horizontal="center" textRotation="90" wrapText="1"/>
    </xf>
    <xf numFmtId="0" fontId="2" fillId="7" borderId="0" xfId="0" applyFont="1" applyFill="1" applyBorder="1" applyAlignment="1">
      <alignment horizontal="center" textRotation="90" wrapText="1"/>
    </xf>
    <xf numFmtId="0" fontId="2" fillId="7" borderId="53" xfId="0" applyFont="1" applyFill="1" applyBorder="1" applyAlignment="1">
      <alignment horizontal="center" textRotation="90" wrapText="1"/>
    </xf>
    <xf numFmtId="0" fontId="2" fillId="7" borderId="59" xfId="0" applyFont="1" applyFill="1" applyBorder="1" applyAlignment="1">
      <alignment horizontal="center" textRotation="90" wrapText="1"/>
    </xf>
    <xf numFmtId="0" fontId="2" fillId="7" borderId="64" xfId="0" applyFont="1" applyFill="1" applyBorder="1" applyAlignment="1">
      <alignment horizontal="center" textRotation="90" wrapText="1"/>
    </xf>
    <xf numFmtId="0" fontId="2" fillId="7" borderId="60" xfId="0" applyFont="1" applyFill="1" applyBorder="1" applyAlignment="1">
      <alignment horizontal="center" textRotation="90" wrapText="1"/>
    </xf>
    <xf numFmtId="0" fontId="0" fillId="0" borderId="3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right"/>
    </xf>
  </cellXfs>
  <cellStyles count="1">
    <cellStyle name="Normale" xfId="0" builtinId="0"/>
  </cellStyles>
  <dxfs count="24">
    <dxf>
      <fill>
        <patternFill patternType="none">
          <bgColor indexed="65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499984740745262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4"/>
  <sheetViews>
    <sheetView view="pageLayout" topLeftCell="A19" zoomScaleNormal="100" workbookViewId="0">
      <selection activeCell="V39" sqref="V39"/>
    </sheetView>
  </sheetViews>
  <sheetFormatPr defaultColWidth="9.109375" defaultRowHeight="12.3" x14ac:dyDescent="0.4"/>
  <cols>
    <col min="1" max="1" width="8.71875" style="1" customWidth="1"/>
    <col min="2" max="2" width="35.27734375" style="1" customWidth="1"/>
    <col min="3" max="3" width="10.109375" style="1" customWidth="1"/>
    <col min="4" max="4" width="4.609375" style="1" customWidth="1"/>
    <col min="5" max="5" width="3.27734375" style="1" customWidth="1"/>
    <col min="6" max="6" width="3.27734375" style="2" customWidth="1"/>
    <col min="7" max="14" width="4.609375" style="1" customWidth="1"/>
    <col min="15" max="19" width="4.609375" style="2" customWidth="1"/>
    <col min="20" max="21" width="4.609375" style="1" customWidth="1"/>
    <col min="22" max="22" width="9.109375" style="1"/>
    <col min="23" max="23" width="9.27734375" style="1" customWidth="1"/>
    <col min="24" max="16384" width="9.109375" style="1"/>
  </cols>
  <sheetData>
    <row r="1" spans="1:23" ht="24" customHeight="1" x14ac:dyDescent="0.4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7"/>
    </row>
    <row r="2" spans="1:23" ht="25.5" customHeight="1" thickBot="1" x14ac:dyDescent="0.45">
      <c r="A2" s="218" t="s">
        <v>150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20"/>
    </row>
    <row r="3" spans="1:23" s="3" customFormat="1" ht="18" customHeight="1" x14ac:dyDescent="0.4">
      <c r="A3" s="233" t="s">
        <v>98</v>
      </c>
      <c r="B3" s="234"/>
      <c r="C3" s="234"/>
      <c r="D3" s="234"/>
      <c r="E3" s="234"/>
      <c r="F3" s="235"/>
      <c r="G3" s="195" t="s">
        <v>1</v>
      </c>
      <c r="H3" s="196"/>
      <c r="I3" s="224" t="s">
        <v>2</v>
      </c>
      <c r="J3" s="225"/>
      <c r="K3" s="225"/>
      <c r="L3" s="226"/>
      <c r="M3" s="221" t="s">
        <v>3</v>
      </c>
      <c r="N3" s="186" t="s">
        <v>4</v>
      </c>
      <c r="O3" s="209" t="s">
        <v>5</v>
      </c>
      <c r="P3" s="210"/>
      <c r="Q3" s="177" t="s">
        <v>6</v>
      </c>
      <c r="R3" s="178"/>
      <c r="S3" s="178"/>
      <c r="T3" s="179"/>
      <c r="U3" s="174" t="s">
        <v>7</v>
      </c>
    </row>
    <row r="4" spans="1:23" s="3" customFormat="1" ht="18" customHeight="1" x14ac:dyDescent="0.4">
      <c r="A4" s="192" t="s">
        <v>95</v>
      </c>
      <c r="B4" s="193"/>
      <c r="C4" s="193"/>
      <c r="D4" s="193"/>
      <c r="E4" s="193"/>
      <c r="F4" s="194"/>
      <c r="G4" s="197"/>
      <c r="H4" s="198"/>
      <c r="I4" s="227"/>
      <c r="J4" s="228"/>
      <c r="K4" s="228"/>
      <c r="L4" s="229"/>
      <c r="M4" s="222"/>
      <c r="N4" s="187"/>
      <c r="O4" s="211"/>
      <c r="P4" s="212"/>
      <c r="Q4" s="180"/>
      <c r="R4" s="181"/>
      <c r="S4" s="181"/>
      <c r="T4" s="182"/>
      <c r="U4" s="175"/>
    </row>
    <row r="5" spans="1:23" s="3" customFormat="1" ht="18" customHeight="1" x14ac:dyDescent="0.4">
      <c r="A5" s="192" t="s">
        <v>96</v>
      </c>
      <c r="B5" s="193"/>
      <c r="C5" s="193"/>
      <c r="D5" s="193"/>
      <c r="E5" s="193"/>
      <c r="F5" s="194"/>
      <c r="G5" s="197"/>
      <c r="H5" s="198"/>
      <c r="I5" s="227"/>
      <c r="J5" s="228"/>
      <c r="K5" s="228"/>
      <c r="L5" s="229"/>
      <c r="M5" s="222"/>
      <c r="N5" s="187"/>
      <c r="O5" s="211"/>
      <c r="P5" s="212"/>
      <c r="Q5" s="180"/>
      <c r="R5" s="181"/>
      <c r="S5" s="181"/>
      <c r="T5" s="182"/>
      <c r="U5" s="175"/>
    </row>
    <row r="6" spans="1:23" s="3" customFormat="1" ht="18" customHeight="1" x14ac:dyDescent="0.4">
      <c r="A6" s="192" t="s">
        <v>97</v>
      </c>
      <c r="B6" s="193"/>
      <c r="C6" s="193"/>
      <c r="D6" s="193"/>
      <c r="E6" s="193"/>
      <c r="F6" s="194"/>
      <c r="G6" s="197"/>
      <c r="H6" s="198"/>
      <c r="I6" s="227"/>
      <c r="J6" s="228"/>
      <c r="K6" s="228"/>
      <c r="L6" s="229"/>
      <c r="M6" s="222"/>
      <c r="N6" s="187"/>
      <c r="O6" s="211"/>
      <c r="P6" s="212"/>
      <c r="Q6" s="180"/>
      <c r="R6" s="181"/>
      <c r="S6" s="181"/>
      <c r="T6" s="182"/>
      <c r="U6" s="175"/>
    </row>
    <row r="7" spans="1:23" s="3" customFormat="1" ht="18" customHeight="1" x14ac:dyDescent="0.4">
      <c r="A7" s="203" t="str">
        <f ca="1">CONCATENATE("Data: ",TEXT(TODAY(),"gg/mm/aaaa"))</f>
        <v>Data: 09/12/2021</v>
      </c>
      <c r="B7" s="204"/>
      <c r="C7" s="204"/>
      <c r="D7" s="204"/>
      <c r="E7" s="204"/>
      <c r="F7" s="205"/>
      <c r="G7" s="199"/>
      <c r="H7" s="200"/>
      <c r="I7" s="230"/>
      <c r="J7" s="231"/>
      <c r="K7" s="231"/>
      <c r="L7" s="232"/>
      <c r="M7" s="223"/>
      <c r="N7" s="188"/>
      <c r="O7" s="213"/>
      <c r="P7" s="214"/>
      <c r="Q7" s="183"/>
      <c r="R7" s="184"/>
      <c r="S7" s="184"/>
      <c r="T7" s="185"/>
      <c r="U7" s="176"/>
    </row>
    <row r="8" spans="1:23" s="3" customFormat="1" ht="87" customHeight="1" thickBot="1" x14ac:dyDescent="0.45">
      <c r="A8" s="53" t="s">
        <v>74</v>
      </c>
      <c r="B8" s="159" t="s">
        <v>8</v>
      </c>
      <c r="C8" s="55" t="s">
        <v>9</v>
      </c>
      <c r="D8" s="56" t="s">
        <v>10</v>
      </c>
      <c r="E8" s="55" t="s">
        <v>100</v>
      </c>
      <c r="F8" s="57" t="s">
        <v>11</v>
      </c>
      <c r="G8" s="58" t="s">
        <v>103</v>
      </c>
      <c r="H8" s="59" t="s">
        <v>12</v>
      </c>
      <c r="I8" s="60" t="s">
        <v>13</v>
      </c>
      <c r="J8" s="61" t="s">
        <v>14</v>
      </c>
      <c r="K8" s="61" t="s">
        <v>15</v>
      </c>
      <c r="L8" s="62" t="s">
        <v>16</v>
      </c>
      <c r="M8" s="63"/>
      <c r="N8" s="64"/>
      <c r="O8" s="65" t="s">
        <v>17</v>
      </c>
      <c r="P8" s="66" t="s">
        <v>18</v>
      </c>
      <c r="Q8" s="67" t="s">
        <v>19</v>
      </c>
      <c r="R8" s="68" t="s">
        <v>20</v>
      </c>
      <c r="S8" s="100" t="s">
        <v>89</v>
      </c>
      <c r="T8" s="69" t="s">
        <v>21</v>
      </c>
      <c r="U8" s="70"/>
    </row>
    <row r="9" spans="1:23" x14ac:dyDescent="0.4">
      <c r="A9" s="145" t="s">
        <v>76</v>
      </c>
      <c r="B9" s="78" t="s">
        <v>22</v>
      </c>
      <c r="C9" s="79" t="s">
        <v>23</v>
      </c>
      <c r="D9" s="80">
        <v>12</v>
      </c>
      <c r="E9" s="115" t="s">
        <v>101</v>
      </c>
      <c r="F9" s="143"/>
      <c r="G9" s="81">
        <v>12</v>
      </c>
      <c r="H9" s="82"/>
      <c r="I9" s="82"/>
      <c r="J9" s="82"/>
      <c r="K9" s="82"/>
      <c r="L9" s="82"/>
      <c r="M9" s="82"/>
      <c r="N9" s="82"/>
      <c r="O9" s="82"/>
      <c r="P9" s="82"/>
      <c r="Q9" s="105"/>
      <c r="R9" s="112"/>
      <c r="S9" s="112"/>
      <c r="T9" s="112"/>
      <c r="U9" s="107">
        <f t="shared" ref="U9:U44" si="0">IF(SUM(G9:T9)=0,"",IF(SUM(G9:T9)=D9,D9,"Err"))</f>
        <v>12</v>
      </c>
    </row>
    <row r="10" spans="1:23" x14ac:dyDescent="0.4">
      <c r="A10" s="144" t="s">
        <v>77</v>
      </c>
      <c r="B10" s="47" t="s">
        <v>24</v>
      </c>
      <c r="C10" s="4" t="s">
        <v>25</v>
      </c>
      <c r="D10" s="5">
        <v>9</v>
      </c>
      <c r="E10" s="115" t="s">
        <v>101</v>
      </c>
      <c r="F10" s="115"/>
      <c r="G10" s="8">
        <v>6</v>
      </c>
      <c r="H10" s="9"/>
      <c r="I10" s="9"/>
      <c r="J10" s="9"/>
      <c r="K10" s="9"/>
      <c r="L10" s="9"/>
      <c r="M10" s="9"/>
      <c r="N10" s="9"/>
      <c r="O10" s="9"/>
      <c r="P10" s="9"/>
      <c r="Q10" s="106"/>
      <c r="R10" s="111">
        <v>3</v>
      </c>
      <c r="S10" s="110"/>
      <c r="T10" s="110"/>
      <c r="U10" s="108">
        <f t="shared" si="0"/>
        <v>9</v>
      </c>
    </row>
    <row r="11" spans="1:23" x14ac:dyDescent="0.4">
      <c r="A11" s="144" t="s">
        <v>79</v>
      </c>
      <c r="B11" s="47" t="s">
        <v>26</v>
      </c>
      <c r="C11" s="4" t="s">
        <v>27</v>
      </c>
      <c r="D11" s="5">
        <v>12</v>
      </c>
      <c r="E11" s="115" t="s">
        <v>101</v>
      </c>
      <c r="F11" s="115"/>
      <c r="G11" s="8">
        <v>12</v>
      </c>
      <c r="H11" s="9"/>
      <c r="I11" s="9"/>
      <c r="J11" s="9"/>
      <c r="K11" s="9"/>
      <c r="L11" s="9"/>
      <c r="M11" s="9"/>
      <c r="N11" s="9"/>
      <c r="O11" s="9"/>
      <c r="P11" s="9"/>
      <c r="Q11" s="106"/>
      <c r="R11" s="110"/>
      <c r="S11" s="110"/>
      <c r="T11" s="110"/>
      <c r="U11" s="108">
        <f t="shared" si="0"/>
        <v>12</v>
      </c>
    </row>
    <row r="12" spans="1:23" x14ac:dyDescent="0.4">
      <c r="A12" s="144" t="s">
        <v>80</v>
      </c>
      <c r="B12" s="47" t="s">
        <v>28</v>
      </c>
      <c r="C12" s="4" t="s">
        <v>29</v>
      </c>
      <c r="D12" s="5">
        <v>12</v>
      </c>
      <c r="E12" s="115" t="s">
        <v>101</v>
      </c>
      <c r="F12" s="115"/>
      <c r="G12" s="9"/>
      <c r="H12" s="8">
        <v>12</v>
      </c>
      <c r="I12" s="9"/>
      <c r="J12" s="9"/>
      <c r="K12" s="9"/>
      <c r="L12" s="9"/>
      <c r="M12" s="9"/>
      <c r="N12" s="9"/>
      <c r="O12" s="9"/>
      <c r="P12" s="9"/>
      <c r="Q12" s="106"/>
      <c r="R12" s="110"/>
      <c r="S12" s="110"/>
      <c r="T12" s="110"/>
      <c r="U12" s="108">
        <f t="shared" si="0"/>
        <v>12</v>
      </c>
      <c r="W12" s="93"/>
    </row>
    <row r="13" spans="1:23" x14ac:dyDescent="0.4">
      <c r="A13" s="144" t="s">
        <v>81</v>
      </c>
      <c r="B13" s="47" t="s">
        <v>30</v>
      </c>
      <c r="C13" s="4" t="s">
        <v>25</v>
      </c>
      <c r="D13" s="5">
        <v>9</v>
      </c>
      <c r="E13" s="116" t="s">
        <v>101</v>
      </c>
      <c r="F13" s="115"/>
      <c r="G13" s="8">
        <v>9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109"/>
      <c r="S13" s="109"/>
      <c r="T13" s="109"/>
      <c r="U13" s="84">
        <f t="shared" si="0"/>
        <v>9</v>
      </c>
    </row>
    <row r="14" spans="1:23" x14ac:dyDescent="0.4">
      <c r="A14" s="144" t="s">
        <v>60</v>
      </c>
      <c r="B14" s="47" t="s">
        <v>31</v>
      </c>
      <c r="C14" s="10" t="s">
        <v>25</v>
      </c>
      <c r="D14" s="5">
        <v>9</v>
      </c>
      <c r="E14" s="115" t="s">
        <v>101</v>
      </c>
      <c r="F14" s="115"/>
      <c r="G14" s="8">
        <v>9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84">
        <f t="shared" si="0"/>
        <v>9</v>
      </c>
    </row>
    <row r="15" spans="1:23" ht="13.5" customHeight="1" x14ac:dyDescent="0.4">
      <c r="A15" s="144" t="s">
        <v>62</v>
      </c>
      <c r="B15" s="47" t="s">
        <v>32</v>
      </c>
      <c r="C15" s="4" t="s">
        <v>23</v>
      </c>
      <c r="D15" s="5">
        <v>9</v>
      </c>
      <c r="E15" s="115" t="s">
        <v>101</v>
      </c>
      <c r="F15" s="115"/>
      <c r="G15" s="9"/>
      <c r="H15" s="9"/>
      <c r="I15" s="9"/>
      <c r="J15" s="9"/>
      <c r="K15" s="9"/>
      <c r="L15" s="9"/>
      <c r="M15" s="8">
        <v>9</v>
      </c>
      <c r="N15" s="9"/>
      <c r="O15" s="9"/>
      <c r="P15" s="9"/>
      <c r="Q15" s="9"/>
      <c r="R15" s="9"/>
      <c r="S15" s="9"/>
      <c r="T15" s="9"/>
      <c r="U15" s="84">
        <f t="shared" si="0"/>
        <v>9</v>
      </c>
    </row>
    <row r="16" spans="1:23" x14ac:dyDescent="0.4">
      <c r="A16" s="144" t="s">
        <v>61</v>
      </c>
      <c r="B16" s="18" t="s">
        <v>33</v>
      </c>
      <c r="C16" s="4" t="s">
        <v>29</v>
      </c>
      <c r="D16" s="5">
        <v>9</v>
      </c>
      <c r="E16" s="115" t="s">
        <v>101</v>
      </c>
      <c r="F16" s="115"/>
      <c r="G16" s="9"/>
      <c r="H16" s="8">
        <v>9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84">
        <f>IF(SUM(G16:T16)=0,"",IF(SUM(G16:T16)=D16,D16,"Err"))</f>
        <v>9</v>
      </c>
    </row>
    <row r="17" spans="1:23" x14ac:dyDescent="0.4">
      <c r="A17" s="144" t="s">
        <v>63</v>
      </c>
      <c r="B17" s="47" t="s">
        <v>34</v>
      </c>
      <c r="C17" s="4" t="s">
        <v>35</v>
      </c>
      <c r="D17" s="5">
        <v>6</v>
      </c>
      <c r="E17" s="115" t="s">
        <v>101</v>
      </c>
      <c r="F17" s="115"/>
      <c r="G17" s="9"/>
      <c r="H17" s="9"/>
      <c r="I17" s="9"/>
      <c r="J17" s="9"/>
      <c r="K17" s="9"/>
      <c r="L17" s="9"/>
      <c r="M17" s="8">
        <v>6</v>
      </c>
      <c r="N17" s="9"/>
      <c r="O17" s="9"/>
      <c r="P17" s="9"/>
      <c r="Q17" s="9"/>
      <c r="R17" s="9"/>
      <c r="S17" s="9"/>
      <c r="T17" s="9"/>
      <c r="U17" s="84">
        <f t="shared" si="0"/>
        <v>6</v>
      </c>
    </row>
    <row r="18" spans="1:23" x14ac:dyDescent="0.4">
      <c r="A18" s="144" t="s">
        <v>65</v>
      </c>
      <c r="B18" s="18" t="s">
        <v>36</v>
      </c>
      <c r="C18" s="4" t="s">
        <v>37</v>
      </c>
      <c r="D18" s="5">
        <v>9</v>
      </c>
      <c r="E18" s="115" t="s">
        <v>101</v>
      </c>
      <c r="F18" s="115"/>
      <c r="G18" s="9"/>
      <c r="H18" s="9"/>
      <c r="I18" s="9"/>
      <c r="J18" s="8">
        <v>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84">
        <f t="shared" si="0"/>
        <v>9</v>
      </c>
    </row>
    <row r="19" spans="1:23" x14ac:dyDescent="0.4">
      <c r="A19" s="144" t="s">
        <v>66</v>
      </c>
      <c r="B19" s="47" t="s">
        <v>38</v>
      </c>
      <c r="C19" s="4" t="s">
        <v>39</v>
      </c>
      <c r="D19" s="5">
        <v>9</v>
      </c>
      <c r="E19" s="115" t="s">
        <v>101</v>
      </c>
      <c r="F19" s="115"/>
      <c r="G19" s="9"/>
      <c r="H19" s="9"/>
      <c r="I19" s="11"/>
      <c r="J19" s="9"/>
      <c r="K19" s="8">
        <v>9</v>
      </c>
      <c r="L19" s="9"/>
      <c r="M19" s="9"/>
      <c r="N19" s="9"/>
      <c r="O19" s="9"/>
      <c r="P19" s="9"/>
      <c r="Q19" s="9"/>
      <c r="R19" s="9"/>
      <c r="S19" s="9"/>
      <c r="T19" s="9"/>
      <c r="U19" s="84">
        <f t="shared" si="0"/>
        <v>9</v>
      </c>
    </row>
    <row r="20" spans="1:23" x14ac:dyDescent="0.4">
      <c r="A20" s="144" t="s">
        <v>64</v>
      </c>
      <c r="B20" s="47" t="s">
        <v>40</v>
      </c>
      <c r="C20" s="4" t="s">
        <v>37</v>
      </c>
      <c r="D20" s="5">
        <v>9</v>
      </c>
      <c r="E20" s="115" t="s">
        <v>101</v>
      </c>
      <c r="F20" s="115"/>
      <c r="G20" s="9"/>
      <c r="H20" s="9"/>
      <c r="I20" s="9"/>
      <c r="J20" s="8">
        <v>9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84">
        <f t="shared" si="0"/>
        <v>9</v>
      </c>
    </row>
    <row r="21" spans="1:23" x14ac:dyDescent="0.4">
      <c r="A21" s="144" t="s">
        <v>69</v>
      </c>
      <c r="B21" s="47" t="s">
        <v>41</v>
      </c>
      <c r="C21" s="4" t="s">
        <v>39</v>
      </c>
      <c r="D21" s="5">
        <v>9</v>
      </c>
      <c r="E21" s="115" t="s">
        <v>101</v>
      </c>
      <c r="F21" s="115"/>
      <c r="G21" s="9"/>
      <c r="H21" s="9"/>
      <c r="I21" s="8">
        <v>9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84">
        <f t="shared" si="0"/>
        <v>9</v>
      </c>
    </row>
    <row r="22" spans="1:23" x14ac:dyDescent="0.4">
      <c r="A22" s="144" t="s">
        <v>134</v>
      </c>
      <c r="B22" s="18" t="s">
        <v>42</v>
      </c>
      <c r="C22" s="10" t="s">
        <v>43</v>
      </c>
      <c r="D22" s="5">
        <v>6</v>
      </c>
      <c r="E22" s="116" t="s">
        <v>101</v>
      </c>
      <c r="F22" s="115"/>
      <c r="G22" s="9"/>
      <c r="H22" s="9"/>
      <c r="I22" s="85"/>
      <c r="J22" s="8">
        <v>6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84">
        <f t="shared" si="0"/>
        <v>6</v>
      </c>
    </row>
    <row r="23" spans="1:23" x14ac:dyDescent="0.4">
      <c r="A23" s="144" t="s">
        <v>133</v>
      </c>
      <c r="B23" s="18" t="s">
        <v>44</v>
      </c>
      <c r="C23" s="4" t="s">
        <v>45</v>
      </c>
      <c r="D23" s="5">
        <v>6</v>
      </c>
      <c r="E23" s="116" t="s">
        <v>101</v>
      </c>
      <c r="F23" s="115"/>
      <c r="G23" s="9"/>
      <c r="H23" s="9"/>
      <c r="I23" s="9"/>
      <c r="J23" s="9"/>
      <c r="K23" s="9"/>
      <c r="L23" s="8">
        <v>6</v>
      </c>
      <c r="M23" s="9"/>
      <c r="N23" s="9"/>
      <c r="O23" s="9"/>
      <c r="P23" s="9"/>
      <c r="Q23" s="9"/>
      <c r="R23" s="9"/>
      <c r="S23" s="9"/>
      <c r="T23" s="9"/>
      <c r="U23" s="84">
        <f t="shared" si="0"/>
        <v>6</v>
      </c>
    </row>
    <row r="24" spans="1:23" x14ac:dyDescent="0.4">
      <c r="A24" s="144" t="s">
        <v>92</v>
      </c>
      <c r="B24" s="48" t="s">
        <v>59</v>
      </c>
      <c r="C24" s="4" t="s">
        <v>37</v>
      </c>
      <c r="D24" s="6">
        <v>9</v>
      </c>
      <c r="E24" s="115" t="s">
        <v>101</v>
      </c>
      <c r="F24" s="115"/>
      <c r="G24" s="9"/>
      <c r="H24" s="9"/>
      <c r="I24" s="9"/>
      <c r="J24" s="6">
        <v>9</v>
      </c>
      <c r="K24" s="9"/>
      <c r="L24" s="33"/>
      <c r="M24" s="9"/>
      <c r="N24" s="9"/>
      <c r="O24" s="9"/>
      <c r="P24" s="9"/>
      <c r="Q24" s="9"/>
      <c r="R24" s="9"/>
      <c r="S24" s="9"/>
      <c r="T24" s="34"/>
      <c r="U24" s="84">
        <f>IF(SUM(G24:T24)=0,"",IF(SUM(G24:T24)=D24,D24,"Err"))</f>
        <v>9</v>
      </c>
    </row>
    <row r="25" spans="1:23" x14ac:dyDescent="0.4">
      <c r="A25" s="144" t="s">
        <v>73</v>
      </c>
      <c r="B25" s="18" t="s">
        <v>46</v>
      </c>
      <c r="C25" s="4" t="s">
        <v>47</v>
      </c>
      <c r="D25" s="6">
        <v>6</v>
      </c>
      <c r="E25" s="115" t="s">
        <v>101</v>
      </c>
      <c r="F25" s="115"/>
      <c r="G25" s="9"/>
      <c r="H25" s="9"/>
      <c r="I25" s="9"/>
      <c r="J25" s="8">
        <v>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84">
        <f t="shared" si="0"/>
        <v>6</v>
      </c>
    </row>
    <row r="26" spans="1:23" x14ac:dyDescent="0.4">
      <c r="A26" s="144" t="s">
        <v>78</v>
      </c>
      <c r="B26" s="101" t="s">
        <v>90</v>
      </c>
      <c r="C26" s="4"/>
      <c r="D26" s="5">
        <v>3</v>
      </c>
      <c r="E26" s="117" t="s">
        <v>101</v>
      </c>
      <c r="F26" s="115"/>
      <c r="G26" s="9"/>
      <c r="H26" s="9"/>
      <c r="I26" s="9"/>
      <c r="J26" s="9"/>
      <c r="K26" s="9"/>
      <c r="L26" s="9"/>
      <c r="M26" s="9"/>
      <c r="N26" s="9"/>
      <c r="O26" s="9"/>
      <c r="P26" s="8">
        <v>3</v>
      </c>
      <c r="Q26" s="9"/>
      <c r="R26" s="9"/>
      <c r="S26" s="9"/>
      <c r="T26" s="9"/>
      <c r="U26" s="84">
        <f>IF(SUM(G26:T26)=0,"",IF(SUM(G26:T26)=D26,D26,"Err"))</f>
        <v>3</v>
      </c>
      <c r="W26" s="93"/>
    </row>
    <row r="27" spans="1:23" x14ac:dyDescent="0.4">
      <c r="A27" s="144"/>
      <c r="B27" s="50" t="s">
        <v>151</v>
      </c>
      <c r="C27" s="10"/>
      <c r="D27" s="6"/>
      <c r="E27" s="8"/>
      <c r="F27" s="7"/>
      <c r="G27" s="151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84"/>
    </row>
    <row r="28" spans="1:23" x14ac:dyDescent="0.4">
      <c r="A28" s="144" t="s">
        <v>149</v>
      </c>
      <c r="B28" s="48" t="s">
        <v>147</v>
      </c>
      <c r="C28" s="4" t="s">
        <v>37</v>
      </c>
      <c r="D28" s="6">
        <v>6</v>
      </c>
      <c r="E28" s="114" t="s">
        <v>102</v>
      </c>
      <c r="F28" s="115"/>
      <c r="G28" s="9"/>
      <c r="H28" s="9"/>
      <c r="I28" s="9"/>
      <c r="J28" s="9"/>
      <c r="K28" s="9"/>
      <c r="L28" s="33"/>
      <c r="M28" s="6"/>
      <c r="N28" s="140"/>
      <c r="O28" s="9"/>
      <c r="P28" s="9"/>
      <c r="Q28" s="9"/>
      <c r="R28" s="9"/>
      <c r="S28" s="9"/>
      <c r="T28" s="121" t="str">
        <f>IF(SUM($M$28:$M$30)=0,"DEVI SCEGLIERE ALMENO UNO DEI TRE","")</f>
        <v>DEVI SCEGLIERE ALMENO UNO DEI TRE</v>
      </c>
      <c r="U28" s="84" t="str">
        <f>IF(SUM(G28:T28)=0,"",IF(SUM(G28:T28)=D28,D28,"Err"))</f>
        <v/>
      </c>
    </row>
    <row r="29" spans="1:23" ht="24.6" x14ac:dyDescent="0.4">
      <c r="A29" s="144" t="s">
        <v>144</v>
      </c>
      <c r="B29" s="51" t="s">
        <v>143</v>
      </c>
      <c r="C29" s="158" t="s">
        <v>45</v>
      </c>
      <c r="D29" s="6">
        <v>6</v>
      </c>
      <c r="E29" s="114" t="s">
        <v>102</v>
      </c>
      <c r="F29" s="115"/>
      <c r="G29" s="9"/>
      <c r="H29" s="9"/>
      <c r="I29" s="9"/>
      <c r="J29" s="9"/>
      <c r="K29" s="9"/>
      <c r="L29" s="33"/>
      <c r="M29" s="6"/>
      <c r="N29" s="140"/>
      <c r="O29" s="9"/>
      <c r="P29" s="9"/>
      <c r="Q29" s="9"/>
      <c r="R29" s="9"/>
      <c r="S29" s="9"/>
      <c r="T29" s="121" t="str">
        <f>T28</f>
        <v>DEVI SCEGLIERE ALMENO UNO DEI TRE</v>
      </c>
      <c r="U29" s="84"/>
    </row>
    <row r="30" spans="1:23" x14ac:dyDescent="0.4">
      <c r="A30" s="144" t="s">
        <v>72</v>
      </c>
      <c r="B30" s="48" t="s">
        <v>146</v>
      </c>
      <c r="C30" s="4" t="s">
        <v>39</v>
      </c>
      <c r="D30" s="5">
        <v>6</v>
      </c>
      <c r="E30" s="114" t="s">
        <v>102</v>
      </c>
      <c r="F30" s="115"/>
      <c r="G30" s="9"/>
      <c r="H30" s="9"/>
      <c r="I30" s="9"/>
      <c r="J30" s="9"/>
      <c r="K30" s="9"/>
      <c r="L30" s="9"/>
      <c r="M30" s="6"/>
      <c r="N30" s="140"/>
      <c r="O30" s="9"/>
      <c r="P30" s="9"/>
      <c r="Q30" s="9"/>
      <c r="R30" s="9"/>
      <c r="S30" s="9"/>
      <c r="T30" s="121" t="str">
        <f>T28</f>
        <v>DEVI SCEGLIERE ALMENO UNO DEI TRE</v>
      </c>
      <c r="U30" s="84" t="str">
        <f t="shared" si="0"/>
        <v/>
      </c>
    </row>
    <row r="31" spans="1:23" x14ac:dyDescent="0.4">
      <c r="A31" s="83"/>
      <c r="B31" s="50" t="s">
        <v>48</v>
      </c>
      <c r="C31" s="4"/>
      <c r="D31" s="6"/>
      <c r="E31" s="6"/>
      <c r="F31" s="7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39" t="str">
        <f>IF(SUM($M$28:$M$40)&lt;12,"Oltre all'esame a scelta vincolata, va scelto un altro esame in ambito AFFINE (col.M), anche tra quelli sopra","")</f>
        <v>Oltre all'esame a scelta vincolata, va scelto un altro esame in ambito AFFINE (col.M), anche tra quelli sopra</v>
      </c>
      <c r="U31" s="84" t="str">
        <f t="shared" si="0"/>
        <v/>
      </c>
    </row>
    <row r="32" spans="1:23" x14ac:dyDescent="0.4">
      <c r="A32" s="144" t="s">
        <v>68</v>
      </c>
      <c r="B32" s="49" t="s">
        <v>137</v>
      </c>
      <c r="C32" s="4" t="s">
        <v>50</v>
      </c>
      <c r="D32" s="5">
        <v>6</v>
      </c>
      <c r="E32" s="6"/>
      <c r="F32" s="7"/>
      <c r="G32" s="9"/>
      <c r="H32" s="9"/>
      <c r="I32" s="9"/>
      <c r="J32" s="9"/>
      <c r="K32" s="9"/>
      <c r="L32" s="9"/>
      <c r="M32" s="6"/>
      <c r="N32" s="13"/>
      <c r="O32" s="9"/>
      <c r="P32" s="9"/>
      <c r="Q32" s="9"/>
      <c r="R32" s="9"/>
      <c r="S32" s="9"/>
      <c r="T32" s="109"/>
      <c r="U32" s="84" t="str">
        <f>IF(SUM(G32:T32)=0,"",IF(SUM(G32:T32)=D32,D32,"Err"))</f>
        <v/>
      </c>
    </row>
    <row r="33" spans="1:21" x14ac:dyDescent="0.4">
      <c r="A33" s="144" t="s">
        <v>67</v>
      </c>
      <c r="B33" s="49" t="s">
        <v>109</v>
      </c>
      <c r="C33" s="4" t="s">
        <v>51</v>
      </c>
      <c r="D33" s="5">
        <v>6</v>
      </c>
      <c r="E33" s="6"/>
      <c r="F33" s="7"/>
      <c r="G33" s="9"/>
      <c r="H33" s="9"/>
      <c r="I33" s="9"/>
      <c r="J33" s="9"/>
      <c r="K33" s="9"/>
      <c r="L33" s="9"/>
      <c r="M33" s="6"/>
      <c r="N33" s="13"/>
      <c r="O33" s="9"/>
      <c r="P33" s="9"/>
      <c r="Q33" s="9"/>
      <c r="R33" s="9"/>
      <c r="S33" s="9"/>
      <c r="T33" s="9"/>
      <c r="U33" s="84" t="str">
        <f>IF(SUM(G33:T33)=0,"",IF(SUM(G33:T33)=D33,D33,"Err"))</f>
        <v/>
      </c>
    </row>
    <row r="34" spans="1:21" x14ac:dyDescent="0.4">
      <c r="A34" s="144" t="s">
        <v>70</v>
      </c>
      <c r="B34" s="101" t="s">
        <v>91</v>
      </c>
      <c r="C34" s="4" t="s">
        <v>49</v>
      </c>
      <c r="D34" s="5">
        <v>6</v>
      </c>
      <c r="E34" s="6"/>
      <c r="F34" s="7"/>
      <c r="G34" s="9"/>
      <c r="H34" s="9"/>
      <c r="I34" s="9"/>
      <c r="J34" s="9"/>
      <c r="K34" s="9"/>
      <c r="L34" s="9"/>
      <c r="M34" s="9"/>
      <c r="N34" s="13"/>
      <c r="O34" s="9"/>
      <c r="P34" s="9"/>
      <c r="Q34" s="9"/>
      <c r="R34" s="9"/>
      <c r="S34" s="9"/>
      <c r="T34" s="9"/>
      <c r="U34" s="84" t="str">
        <f t="shared" ref="U34:U40" si="1">IF(SUM(G34:T34)=0,"",IF(SUM(G34:T34)=D34,D34,"Err"))</f>
        <v/>
      </c>
    </row>
    <row r="35" spans="1:21" x14ac:dyDescent="0.4">
      <c r="A35" s="144" t="s">
        <v>110</v>
      </c>
      <c r="B35" s="49" t="s">
        <v>126</v>
      </c>
      <c r="C35" s="102" t="s">
        <v>37</v>
      </c>
      <c r="D35" s="5">
        <v>6</v>
      </c>
      <c r="E35" s="6"/>
      <c r="F35" s="7"/>
      <c r="G35" s="9"/>
      <c r="H35" s="9"/>
      <c r="I35" s="9"/>
      <c r="J35" s="9"/>
      <c r="K35" s="9"/>
      <c r="L35" s="9"/>
      <c r="M35" s="6"/>
      <c r="N35" s="13"/>
      <c r="O35" s="9"/>
      <c r="P35" s="9"/>
      <c r="Q35" s="9"/>
      <c r="R35" s="9"/>
      <c r="S35" s="9"/>
      <c r="T35" s="9"/>
      <c r="U35" s="84" t="str">
        <f t="shared" si="1"/>
        <v/>
      </c>
    </row>
    <row r="36" spans="1:21" x14ac:dyDescent="0.4">
      <c r="A36" s="144" t="s">
        <v>140</v>
      </c>
      <c r="B36" s="49" t="s">
        <v>139</v>
      </c>
      <c r="C36" s="102" t="s">
        <v>43</v>
      </c>
      <c r="D36" s="5"/>
      <c r="E36" s="6"/>
      <c r="F36" s="7"/>
      <c r="G36" s="9"/>
      <c r="H36" s="9"/>
      <c r="I36" s="9"/>
      <c r="J36" s="9"/>
      <c r="K36" s="9"/>
      <c r="L36" s="9"/>
      <c r="M36" s="6"/>
      <c r="N36" s="13"/>
      <c r="O36" s="9"/>
      <c r="P36" s="9"/>
      <c r="Q36" s="9"/>
      <c r="R36" s="9"/>
      <c r="S36" s="9"/>
      <c r="T36" s="9"/>
      <c r="U36" s="84"/>
    </row>
    <row r="37" spans="1:21" x14ac:dyDescent="0.4">
      <c r="A37" s="144" t="s">
        <v>136</v>
      </c>
      <c r="B37" s="49" t="s">
        <v>138</v>
      </c>
      <c r="C37" s="4" t="s">
        <v>50</v>
      </c>
      <c r="D37" s="5">
        <v>6</v>
      </c>
      <c r="E37" s="6"/>
      <c r="F37" s="7"/>
      <c r="G37" s="9"/>
      <c r="H37" s="9"/>
      <c r="I37" s="9"/>
      <c r="J37" s="9"/>
      <c r="K37" s="9"/>
      <c r="L37" s="9"/>
      <c r="M37" s="6"/>
      <c r="N37" s="13"/>
      <c r="O37" s="9"/>
      <c r="P37" s="9"/>
      <c r="Q37" s="9"/>
      <c r="R37" s="9"/>
      <c r="S37" s="9"/>
      <c r="T37" s="9"/>
      <c r="U37" s="84" t="str">
        <f>IF(SUM(G37:T37)=0,"",IF(SUM(G37:T37)=D37,D37,"Err"))</f>
        <v/>
      </c>
    </row>
    <row r="38" spans="1:21" ht="12.75" customHeight="1" x14ac:dyDescent="0.4">
      <c r="A38" s="144" t="s">
        <v>93</v>
      </c>
      <c r="B38" s="51" t="s">
        <v>128</v>
      </c>
      <c r="C38" s="102" t="s">
        <v>25</v>
      </c>
      <c r="D38" s="104">
        <v>9</v>
      </c>
      <c r="E38" s="8"/>
      <c r="F38" s="14"/>
      <c r="G38" s="9"/>
      <c r="H38" s="9"/>
      <c r="I38" s="9"/>
      <c r="J38" s="9"/>
      <c r="K38" s="9"/>
      <c r="L38" s="9"/>
      <c r="M38" s="9"/>
      <c r="N38" s="13"/>
      <c r="O38" s="9"/>
      <c r="P38" s="9"/>
      <c r="Q38" s="9"/>
      <c r="R38" s="9"/>
      <c r="S38" s="9"/>
      <c r="T38" s="103"/>
      <c r="U38" s="84" t="str">
        <f t="shared" si="1"/>
        <v/>
      </c>
    </row>
    <row r="39" spans="1:21" x14ac:dyDescent="0.4">
      <c r="A39" s="144" t="s">
        <v>114</v>
      </c>
      <c r="B39" s="49" t="s">
        <v>115</v>
      </c>
      <c r="C39" s="102" t="s">
        <v>116</v>
      </c>
      <c r="D39" s="5">
        <v>9</v>
      </c>
      <c r="E39" s="6"/>
      <c r="F39" s="7"/>
      <c r="G39" s="9"/>
      <c r="H39" s="9"/>
      <c r="I39" s="9"/>
      <c r="J39" s="9"/>
      <c r="K39" s="9"/>
      <c r="L39" s="9"/>
      <c r="M39" s="9"/>
      <c r="N39" s="13"/>
      <c r="O39" s="9"/>
      <c r="P39" s="9"/>
      <c r="Q39" s="9"/>
      <c r="R39" s="9"/>
      <c r="S39" s="9"/>
      <c r="T39" s="9"/>
      <c r="U39" s="84" t="str">
        <f>IF(SUM(G39:T39)=0,"",IF(SUM(G39:T39)=D39,D39,"Err"))</f>
        <v/>
      </c>
    </row>
    <row r="40" spans="1:21" x14ac:dyDescent="0.4">
      <c r="A40" s="144" t="s">
        <v>112</v>
      </c>
      <c r="B40" s="49" t="s">
        <v>111</v>
      </c>
      <c r="C40" s="102" t="s">
        <v>113</v>
      </c>
      <c r="D40" s="5">
        <v>9</v>
      </c>
      <c r="E40" s="6"/>
      <c r="F40" s="7"/>
      <c r="G40" s="9"/>
      <c r="H40" s="9"/>
      <c r="I40" s="9"/>
      <c r="J40" s="9"/>
      <c r="K40" s="9"/>
      <c r="L40" s="9"/>
      <c r="M40" s="9"/>
      <c r="N40" s="13"/>
      <c r="O40" s="9"/>
      <c r="P40" s="9"/>
      <c r="Q40" s="9"/>
      <c r="R40" s="9"/>
      <c r="S40" s="9"/>
      <c r="T40" s="9"/>
      <c r="U40" s="84" t="str">
        <f t="shared" si="1"/>
        <v/>
      </c>
    </row>
    <row r="41" spans="1:21" x14ac:dyDescent="0.4">
      <c r="A41" s="83"/>
      <c r="B41" s="47"/>
      <c r="C41" s="10"/>
      <c r="D41" s="6"/>
      <c r="E41" s="8"/>
      <c r="F41" s="7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84" t="str">
        <f t="shared" si="0"/>
        <v/>
      </c>
    </row>
    <row r="42" spans="1:21" x14ac:dyDescent="0.4">
      <c r="A42" s="83"/>
      <c r="B42" s="52" t="s">
        <v>52</v>
      </c>
      <c r="C42" s="15"/>
      <c r="D42" s="6"/>
      <c r="E42" s="8"/>
      <c r="F42" s="7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84" t="str">
        <f t="shared" si="0"/>
        <v/>
      </c>
    </row>
    <row r="43" spans="1:21" ht="12.6" x14ac:dyDescent="0.45">
      <c r="A43" s="83"/>
      <c r="B43" s="142" t="s">
        <v>117</v>
      </c>
      <c r="C43" s="17"/>
      <c r="D43" s="8"/>
      <c r="E43" s="8"/>
      <c r="F43" s="14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84" t="str">
        <f t="shared" si="0"/>
        <v/>
      </c>
    </row>
    <row r="44" spans="1:21" x14ac:dyDescent="0.4">
      <c r="A44" s="83"/>
      <c r="B44" s="52"/>
      <c r="C44" s="16"/>
      <c r="D44" s="8"/>
      <c r="E44" s="8"/>
      <c r="F44" s="14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84" t="str">
        <f t="shared" si="0"/>
        <v/>
      </c>
    </row>
    <row r="45" spans="1:21" ht="12.6" thickBot="1" x14ac:dyDescent="0.45">
      <c r="A45" s="94" t="s">
        <v>75</v>
      </c>
      <c r="B45" s="31" t="s">
        <v>17</v>
      </c>
      <c r="C45" s="86"/>
      <c r="D45" s="87">
        <v>3</v>
      </c>
      <c r="E45" s="32" t="s">
        <v>101</v>
      </c>
      <c r="F45" s="88"/>
      <c r="G45" s="89"/>
      <c r="H45" s="89"/>
      <c r="I45" s="89"/>
      <c r="J45" s="89"/>
      <c r="K45" s="89"/>
      <c r="L45" s="89"/>
      <c r="M45" s="89"/>
      <c r="N45" s="89"/>
      <c r="O45" s="90">
        <v>3</v>
      </c>
      <c r="P45" s="89"/>
      <c r="Q45" s="89"/>
      <c r="R45" s="89"/>
      <c r="S45" s="91"/>
      <c r="T45" s="91"/>
      <c r="U45" s="92">
        <f>IF(SUM(G45:T45)=0,"",IF(SUM(G45:T45)=D45,D45,"Err"))</f>
        <v>3</v>
      </c>
    </row>
    <row r="46" spans="1:21" ht="12.6" thickBot="1" x14ac:dyDescent="0.45">
      <c r="A46" s="71"/>
      <c r="B46" s="72" t="s">
        <v>53</v>
      </c>
      <c r="C46" s="73"/>
      <c r="D46" s="73">
        <f>SUM(D9:D45)</f>
        <v>231</v>
      </c>
      <c r="E46" s="74"/>
      <c r="F46" s="75"/>
      <c r="G46" s="76">
        <f>SUM(G9:G45)</f>
        <v>48</v>
      </c>
      <c r="H46" s="76">
        <f>SUM(H9:H45)</f>
        <v>21</v>
      </c>
      <c r="I46" s="76">
        <f>SUM(I9:I45)</f>
        <v>9</v>
      </c>
      <c r="J46" s="76">
        <f>SUM(J9:J45)</f>
        <v>39</v>
      </c>
      <c r="K46" s="76">
        <f>SUM(K9:K45)</f>
        <v>9</v>
      </c>
      <c r="L46" s="76">
        <f>SUM(L9:L45)</f>
        <v>6</v>
      </c>
      <c r="M46" s="76">
        <f>SUM(M9:M45)+M47</f>
        <v>15</v>
      </c>
      <c r="N46" s="76">
        <f>SUM(N9:N45)-M47</f>
        <v>0</v>
      </c>
      <c r="O46" s="76">
        <f>SUM(O9:O45)</f>
        <v>3</v>
      </c>
      <c r="P46" s="76">
        <f>SUM(P9:P45)</f>
        <v>3</v>
      </c>
      <c r="Q46" s="76">
        <f>SUM(Q9:Q45)</f>
        <v>0</v>
      </c>
      <c r="R46" s="76">
        <f>SUM(R9:R45)</f>
        <v>3</v>
      </c>
      <c r="S46" s="76">
        <f>SUM(S9:S45)</f>
        <v>0</v>
      </c>
      <c r="T46" s="76">
        <f>SUM(T9:T45)</f>
        <v>0</v>
      </c>
      <c r="U46" s="77">
        <f>SUM(G46:T46)</f>
        <v>156</v>
      </c>
    </row>
    <row r="47" spans="1:21" ht="12.6" thickBot="1" x14ac:dyDescent="0.45">
      <c r="B47" s="19"/>
      <c r="C47" s="19"/>
      <c r="D47" s="19"/>
      <c r="E47" s="20"/>
      <c r="F47" s="19"/>
      <c r="G47" s="19"/>
      <c r="H47" s="19"/>
      <c r="I47" s="19"/>
      <c r="J47" s="19"/>
      <c r="K47" s="19"/>
      <c r="L47" s="19"/>
      <c r="M47" s="141">
        <f>IF(SUM(M28:M30)=0,0,6-SUM(M28:M30))</f>
        <v>0</v>
      </c>
      <c r="N47" s="19"/>
      <c r="O47" s="20"/>
      <c r="P47" s="20"/>
      <c r="Q47" s="20"/>
      <c r="R47" s="20"/>
      <c r="S47" s="20"/>
      <c r="T47" s="19"/>
      <c r="U47" s="19"/>
    </row>
    <row r="48" spans="1:21" x14ac:dyDescent="0.4">
      <c r="A48" s="37"/>
      <c r="B48" s="38" t="s">
        <v>54</v>
      </c>
      <c r="C48" s="38"/>
      <c r="D48" s="38"/>
      <c r="E48" s="39"/>
      <c r="F48" s="126"/>
      <c r="G48" s="129">
        <v>60</v>
      </c>
      <c r="H48" s="130">
        <v>24</v>
      </c>
      <c r="I48" s="129">
        <v>27</v>
      </c>
      <c r="J48" s="39">
        <v>45</v>
      </c>
      <c r="K48" s="39">
        <v>21</v>
      </c>
      <c r="L48" s="130">
        <v>27</v>
      </c>
      <c r="M48" s="133">
        <v>33</v>
      </c>
      <c r="N48" s="129">
        <v>15</v>
      </c>
      <c r="O48" s="39">
        <v>3</v>
      </c>
      <c r="P48" s="39">
        <v>3</v>
      </c>
      <c r="Q48" s="39">
        <v>6</v>
      </c>
      <c r="R48" s="39">
        <v>6</v>
      </c>
      <c r="S48" s="39">
        <v>6</v>
      </c>
      <c r="T48" s="130">
        <v>9</v>
      </c>
      <c r="U48" s="136">
        <f>IF(AND(SUM(U39:U40)=18),186,185)</f>
        <v>185</v>
      </c>
    </row>
    <row r="49" spans="1:21" x14ac:dyDescent="0.4">
      <c r="A49" s="40"/>
      <c r="B49" s="35" t="s">
        <v>55</v>
      </c>
      <c r="C49" s="35"/>
      <c r="D49" s="35"/>
      <c r="E49" s="36"/>
      <c r="F49" s="127"/>
      <c r="G49" s="131">
        <v>45</v>
      </c>
      <c r="H49" s="132">
        <v>9</v>
      </c>
      <c r="I49" s="131">
        <v>6</v>
      </c>
      <c r="J49" s="36">
        <v>24</v>
      </c>
      <c r="K49" s="36">
        <v>0</v>
      </c>
      <c r="L49" s="132">
        <v>6</v>
      </c>
      <c r="M49" s="134">
        <v>18</v>
      </c>
      <c r="N49" s="131">
        <v>12</v>
      </c>
      <c r="O49" s="36">
        <v>3</v>
      </c>
      <c r="P49" s="36">
        <v>3</v>
      </c>
      <c r="Q49" s="36">
        <v>0</v>
      </c>
      <c r="R49" s="36">
        <v>0</v>
      </c>
      <c r="S49" s="36">
        <v>0</v>
      </c>
      <c r="T49" s="132">
        <v>0</v>
      </c>
      <c r="U49" s="137">
        <v>180</v>
      </c>
    </row>
    <row r="50" spans="1:21" ht="12.6" thickBot="1" x14ac:dyDescent="0.45">
      <c r="A50" s="42"/>
      <c r="B50" s="139" t="s">
        <v>107</v>
      </c>
      <c r="C50" s="43"/>
      <c r="D50" s="43"/>
      <c r="E50" s="44"/>
      <c r="F50" s="128"/>
      <c r="G50" s="201" t="s">
        <v>104</v>
      </c>
      <c r="H50" s="202"/>
      <c r="I50" s="206" t="s">
        <v>105</v>
      </c>
      <c r="J50" s="207"/>
      <c r="K50" s="207"/>
      <c r="L50" s="208"/>
      <c r="M50" s="135"/>
      <c r="N50" s="206" t="s">
        <v>106</v>
      </c>
      <c r="O50" s="207"/>
      <c r="P50" s="207"/>
      <c r="Q50" s="207"/>
      <c r="R50" s="207"/>
      <c r="S50" s="207"/>
      <c r="T50" s="208"/>
      <c r="U50" s="138"/>
    </row>
    <row r="51" spans="1:21" x14ac:dyDescent="0.4">
      <c r="A51" s="122"/>
      <c r="B51" s="123" t="s">
        <v>56</v>
      </c>
      <c r="C51" s="123"/>
      <c r="D51" s="123"/>
      <c r="E51" s="124"/>
      <c r="F51" s="123"/>
      <c r="G51" s="124" t="str">
        <f>IF(G46&gt;G48,G46-G48,"")</f>
        <v/>
      </c>
      <c r="H51" s="124" t="str">
        <f>IF(H46&gt;H48,H46-H48,"")</f>
        <v/>
      </c>
      <c r="I51" s="124"/>
      <c r="J51" s="124"/>
      <c r="K51" s="124"/>
      <c r="L51" s="124"/>
      <c r="M51" s="124"/>
      <c r="N51" s="124" t="str">
        <f>IF(N46&gt;N48,N46-N48,"")</f>
        <v/>
      </c>
      <c r="O51" s="124" t="str">
        <f>IF(O46&gt;O48,O46-O48,"")</f>
        <v/>
      </c>
      <c r="P51" s="124"/>
      <c r="Q51" s="124"/>
      <c r="R51" s="124"/>
      <c r="S51" s="124"/>
      <c r="T51" s="124" t="str">
        <f>IF(T46&gt;T48,T46-T48,"")</f>
        <v/>
      </c>
      <c r="U51" s="125"/>
    </row>
    <row r="52" spans="1:21" x14ac:dyDescent="0.4">
      <c r="A52" s="40"/>
      <c r="B52" s="35" t="s">
        <v>57</v>
      </c>
      <c r="C52" s="35"/>
      <c r="D52" s="35"/>
      <c r="E52" s="36"/>
      <c r="F52" s="35"/>
      <c r="G52" s="36">
        <f>IF(G46&lt;G49,G49-G46,0)</f>
        <v>0</v>
      </c>
      <c r="H52" s="36">
        <f t="shared" ref="H52:U52" si="2">IF(H46&lt;H49,H49-H46,0)</f>
        <v>0</v>
      </c>
      <c r="I52" s="36">
        <f t="shared" si="2"/>
        <v>0</v>
      </c>
      <c r="J52" s="36">
        <f t="shared" si="2"/>
        <v>0</v>
      </c>
      <c r="K52" s="36">
        <f t="shared" si="2"/>
        <v>0</v>
      </c>
      <c r="L52" s="36">
        <f t="shared" si="2"/>
        <v>0</v>
      </c>
      <c r="M52" s="36">
        <f t="shared" si="2"/>
        <v>3</v>
      </c>
      <c r="N52" s="36">
        <f t="shared" si="2"/>
        <v>12</v>
      </c>
      <c r="O52" s="36">
        <f t="shared" si="2"/>
        <v>0</v>
      </c>
      <c r="P52" s="36">
        <f t="shared" si="2"/>
        <v>0</v>
      </c>
      <c r="Q52" s="36">
        <f t="shared" si="2"/>
        <v>0</v>
      </c>
      <c r="R52" s="36">
        <f t="shared" si="2"/>
        <v>0</v>
      </c>
      <c r="S52" s="36">
        <f t="shared" si="2"/>
        <v>0</v>
      </c>
      <c r="T52" s="36">
        <f t="shared" si="2"/>
        <v>0</v>
      </c>
      <c r="U52" s="41">
        <f t="shared" si="2"/>
        <v>24</v>
      </c>
    </row>
    <row r="53" spans="1:21" ht="12.6" thickBot="1" x14ac:dyDescent="0.45">
      <c r="A53" s="42"/>
      <c r="B53" s="43" t="s">
        <v>58</v>
      </c>
      <c r="C53" s="43"/>
      <c r="D53" s="43"/>
      <c r="E53" s="44"/>
      <c r="F53" s="43"/>
      <c r="G53" s="44">
        <f t="shared" ref="G53:T53" si="3">MIN(G46,G48)</f>
        <v>48</v>
      </c>
      <c r="H53" s="44">
        <f t="shared" si="3"/>
        <v>21</v>
      </c>
      <c r="I53" s="44">
        <f t="shared" si="3"/>
        <v>9</v>
      </c>
      <c r="J53" s="44">
        <f t="shared" si="3"/>
        <v>39</v>
      </c>
      <c r="K53" s="44">
        <f t="shared" si="3"/>
        <v>9</v>
      </c>
      <c r="L53" s="44">
        <f t="shared" si="3"/>
        <v>6</v>
      </c>
      <c r="M53" s="44">
        <f t="shared" si="3"/>
        <v>15</v>
      </c>
      <c r="N53" s="44">
        <f t="shared" si="3"/>
        <v>0</v>
      </c>
      <c r="O53" s="44">
        <f t="shared" si="3"/>
        <v>3</v>
      </c>
      <c r="P53" s="44">
        <f t="shared" si="3"/>
        <v>3</v>
      </c>
      <c r="Q53" s="44">
        <f t="shared" si="3"/>
        <v>0</v>
      </c>
      <c r="R53" s="44">
        <f t="shared" si="3"/>
        <v>3</v>
      </c>
      <c r="S53" s="44">
        <f t="shared" si="3"/>
        <v>0</v>
      </c>
      <c r="T53" s="44">
        <f t="shared" si="3"/>
        <v>0</v>
      </c>
      <c r="U53" s="45">
        <f>SUM(G53:T53)</f>
        <v>156</v>
      </c>
    </row>
    <row r="54" spans="1:21" ht="12.6" thickBot="1" x14ac:dyDescent="0.45"/>
    <row r="55" spans="1:21" x14ac:dyDescent="0.4">
      <c r="A55" s="96" t="s">
        <v>120</v>
      </c>
      <c r="B55" s="95"/>
      <c r="C55" s="22"/>
      <c r="D55" s="22"/>
      <c r="E55" s="22"/>
      <c r="F55" s="22"/>
      <c r="G55" s="22"/>
      <c r="H55" s="22"/>
      <c r="I55" s="22"/>
      <c r="J55" s="22"/>
      <c r="K55" s="24"/>
      <c r="L55" s="189" t="s">
        <v>108</v>
      </c>
      <c r="M55" s="190"/>
      <c r="N55" s="190"/>
      <c r="O55" s="190"/>
      <c r="P55" s="190"/>
      <c r="Q55" s="190"/>
      <c r="R55" s="190"/>
      <c r="S55" s="190"/>
      <c r="T55" s="190"/>
      <c r="U55" s="191"/>
    </row>
    <row r="56" spans="1:21" x14ac:dyDescent="0.4">
      <c r="A56" s="155" t="s">
        <v>121</v>
      </c>
      <c r="B56" s="152"/>
      <c r="C56" s="19"/>
      <c r="D56" s="19"/>
      <c r="E56" s="19"/>
      <c r="F56" s="19"/>
      <c r="G56" s="19"/>
      <c r="H56" s="19"/>
      <c r="I56" s="19"/>
      <c r="J56" s="19"/>
      <c r="K56" s="25"/>
      <c r="L56" s="153"/>
      <c r="M56" s="20"/>
      <c r="N56" s="20"/>
      <c r="O56" s="20"/>
      <c r="P56" s="20"/>
      <c r="Q56" s="20"/>
      <c r="R56" s="20"/>
      <c r="S56" s="20"/>
      <c r="T56" s="20"/>
      <c r="U56" s="154"/>
    </row>
    <row r="57" spans="1:21" ht="12.6" thickBot="1" x14ac:dyDescent="0.45">
      <c r="A57" s="171"/>
      <c r="B57" s="172"/>
      <c r="C57" s="172"/>
      <c r="D57" s="172"/>
      <c r="E57" s="172"/>
      <c r="F57" s="172"/>
      <c r="G57" s="172"/>
      <c r="H57" s="172"/>
      <c r="I57" s="172"/>
      <c r="J57" s="172"/>
      <c r="K57" s="173"/>
      <c r="L57" s="168" t="s">
        <v>99</v>
      </c>
      <c r="M57" s="169"/>
      <c r="N57" s="169"/>
      <c r="O57" s="169"/>
      <c r="P57" s="169"/>
      <c r="Q57" s="169"/>
      <c r="R57" s="169"/>
      <c r="S57" s="169"/>
      <c r="T57" s="169"/>
      <c r="U57" s="170"/>
    </row>
    <row r="58" spans="1:21" ht="12.6" thickBot="1" x14ac:dyDescent="0.45">
      <c r="B58" s="19"/>
      <c r="C58" s="19"/>
      <c r="D58" s="19"/>
      <c r="E58" s="19"/>
      <c r="F58" s="20"/>
      <c r="G58" s="19"/>
      <c r="H58" s="19"/>
      <c r="I58" s="19"/>
      <c r="J58" s="19"/>
      <c r="K58" s="19"/>
      <c r="L58" s="19"/>
      <c r="M58" s="19"/>
      <c r="N58" s="19"/>
      <c r="O58" s="20"/>
      <c r="P58" s="20"/>
      <c r="Q58" s="20"/>
      <c r="R58" s="20"/>
      <c r="S58" s="20"/>
      <c r="T58" s="19"/>
      <c r="U58" s="19"/>
    </row>
    <row r="59" spans="1:21" ht="51" customHeight="1" x14ac:dyDescent="0.4">
      <c r="A59" s="97" t="s">
        <v>84</v>
      </c>
      <c r="B59" s="22"/>
      <c r="C59" s="22"/>
      <c r="D59" s="22"/>
      <c r="E59" s="22"/>
      <c r="F59" s="23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3"/>
      <c r="S59" s="23"/>
      <c r="T59" s="22"/>
      <c r="U59" s="24"/>
    </row>
    <row r="60" spans="1:21" ht="15" x14ac:dyDescent="0.4">
      <c r="A60" s="165" t="s">
        <v>88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x14ac:dyDescent="0.4">
      <c r="A61" s="46"/>
      <c r="B61" s="19"/>
      <c r="C61" s="19"/>
      <c r="D61" s="19"/>
      <c r="E61" s="19"/>
      <c r="F61" s="20"/>
      <c r="G61" s="19"/>
      <c r="H61" s="19"/>
      <c r="I61" s="19"/>
      <c r="J61" s="19"/>
      <c r="K61" s="19"/>
      <c r="L61" s="19"/>
      <c r="M61" s="19"/>
      <c r="N61" s="99" t="s">
        <v>86</v>
      </c>
      <c r="O61" s="20"/>
      <c r="P61" s="20"/>
      <c r="Q61" s="20"/>
      <c r="R61" s="20"/>
      <c r="S61" s="20"/>
      <c r="T61" s="19"/>
      <c r="U61" s="25"/>
    </row>
    <row r="62" spans="1:21" ht="36" customHeight="1" x14ac:dyDescent="0.4">
      <c r="A62" s="98" t="s">
        <v>85</v>
      </c>
      <c r="B62" s="19"/>
      <c r="C62" s="19"/>
      <c r="D62" s="19"/>
      <c r="E62" s="19"/>
      <c r="F62" s="20"/>
      <c r="G62" s="19"/>
      <c r="H62" s="19"/>
      <c r="I62" s="19"/>
      <c r="J62" s="19"/>
      <c r="K62" s="19"/>
      <c r="L62" s="19"/>
      <c r="M62" s="19"/>
      <c r="N62" s="19"/>
      <c r="O62" s="20"/>
      <c r="P62" s="20"/>
      <c r="Q62" s="20"/>
      <c r="R62" s="20"/>
      <c r="S62" s="20"/>
      <c r="T62" s="19"/>
      <c r="U62" s="25"/>
    </row>
    <row r="63" spans="1:21" x14ac:dyDescent="0.4">
      <c r="A63" s="46"/>
      <c r="B63" s="19"/>
      <c r="C63" s="19"/>
      <c r="D63" s="19"/>
      <c r="E63" s="19"/>
      <c r="F63" s="20"/>
      <c r="G63" s="19"/>
      <c r="H63" s="19"/>
      <c r="I63" s="19"/>
      <c r="J63" s="19"/>
      <c r="K63" s="19"/>
      <c r="L63" s="99" t="s">
        <v>87</v>
      </c>
      <c r="M63" s="19"/>
      <c r="N63" s="19"/>
      <c r="O63" s="20"/>
      <c r="P63" s="20"/>
      <c r="Q63" s="20"/>
      <c r="R63" s="20"/>
      <c r="S63" s="20"/>
      <c r="T63" s="19"/>
      <c r="U63" s="25"/>
    </row>
    <row r="64" spans="1:21" ht="12.6" thickBot="1" x14ac:dyDescent="0.45">
      <c r="A64" s="26"/>
      <c r="B64" s="27"/>
      <c r="C64" s="27"/>
      <c r="D64" s="27"/>
      <c r="E64" s="27"/>
      <c r="F64" s="28"/>
      <c r="G64" s="27"/>
      <c r="H64" s="27"/>
      <c r="I64" s="27"/>
      <c r="J64" s="27"/>
      <c r="K64" s="27"/>
      <c r="L64" s="27"/>
      <c r="M64" s="27"/>
      <c r="N64" s="27"/>
      <c r="O64" s="28"/>
      <c r="P64" s="28"/>
      <c r="Q64" s="28"/>
      <c r="R64" s="28"/>
      <c r="S64" s="28"/>
      <c r="T64" s="27"/>
      <c r="U64" s="29"/>
    </row>
  </sheetData>
  <sheetProtection selectLockedCells="1" selectUnlockedCells="1"/>
  <mergeCells count="21">
    <mergeCell ref="A1:U1"/>
    <mergeCell ref="A2:U2"/>
    <mergeCell ref="M3:M7"/>
    <mergeCell ref="I3:L7"/>
    <mergeCell ref="A3:F3"/>
    <mergeCell ref="A60:U60"/>
    <mergeCell ref="L57:U57"/>
    <mergeCell ref="A57:K57"/>
    <mergeCell ref="U3:U7"/>
    <mergeCell ref="Q3:T7"/>
    <mergeCell ref="N3:N7"/>
    <mergeCell ref="L55:U55"/>
    <mergeCell ref="A6:F6"/>
    <mergeCell ref="A5:F5"/>
    <mergeCell ref="G3:H7"/>
    <mergeCell ref="G50:H50"/>
    <mergeCell ref="A7:F7"/>
    <mergeCell ref="N50:T50"/>
    <mergeCell ref="A4:F4"/>
    <mergeCell ref="I50:L50"/>
    <mergeCell ref="O3:P7"/>
  </mergeCells>
  <conditionalFormatting sqref="G46">
    <cfRule type="cellIs" dxfId="23" priority="61" stopIfTrue="1" operator="notBetween">
      <formula>G$49</formula>
      <formula>G$48</formula>
    </cfRule>
  </conditionalFormatting>
  <conditionalFormatting sqref="H46:T46">
    <cfRule type="cellIs" dxfId="22" priority="60" stopIfTrue="1" operator="notBetween">
      <formula>H$49</formula>
      <formula>H$48</formula>
    </cfRule>
  </conditionalFormatting>
  <conditionalFormatting sqref="U46">
    <cfRule type="cellIs" dxfId="21" priority="52" stopIfTrue="1" operator="notBetween">
      <formula>U$49</formula>
      <formula>U$48</formula>
    </cfRule>
  </conditionalFormatting>
  <conditionalFormatting sqref="N28:N30">
    <cfRule type="expression" dxfId="20" priority="98" stopIfTrue="1">
      <formula>AND(SUM($M$28:$M$30)&gt;0,M28=0)</formula>
    </cfRule>
  </conditionalFormatting>
  <conditionalFormatting sqref="M28:M30">
    <cfRule type="expression" dxfId="19" priority="99" stopIfTrue="1">
      <formula>AND(SUM($M$28:$M$39)+#REF!+#REF!&gt;=12,M28=0)</formula>
    </cfRule>
  </conditionalFormatting>
  <conditionalFormatting sqref="M39:M40 M32:M37">
    <cfRule type="expression" dxfId="18" priority="100" stopIfTrue="1">
      <formula>OR(AND((#REF!+#REF!)=0,SUM($M$28:$M$40)&lt;12),$M32&gt;0)</formula>
    </cfRule>
  </conditionalFormatting>
  <printOptions horizontalCentered="1" verticalCentered="1"/>
  <pageMargins left="0" right="0" top="0.78740157480314965" bottom="0" header="0.39370078740157483" footer="0"/>
  <pageSetup paperSize="9" scale="77" firstPageNumber="0" orientation="portrait" r:id="rId1"/>
  <headerFooter alignWithMargins="0">
    <oddHeader>&amp;L
&amp;RVersione &amp;D</oddHeader>
  </headerFooter>
  <ignoredErrors>
    <ignoredError sqref="E30 E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6E8AB-8822-4173-88F6-FD79A7B6876A}">
  <sheetPr>
    <pageSetUpPr fitToPage="1"/>
  </sheetPr>
  <dimension ref="A1:W65"/>
  <sheetViews>
    <sheetView showWhiteSpace="0" view="pageLayout" topLeftCell="A22" zoomScaleNormal="100" workbookViewId="0">
      <selection activeCell="B28" sqref="B28"/>
    </sheetView>
  </sheetViews>
  <sheetFormatPr defaultColWidth="9.109375" defaultRowHeight="12.3" x14ac:dyDescent="0.4"/>
  <cols>
    <col min="1" max="1" width="8.71875" style="1" customWidth="1"/>
    <col min="2" max="2" width="35.27734375" style="1" customWidth="1"/>
    <col min="3" max="3" width="10.109375" style="1" customWidth="1"/>
    <col min="4" max="4" width="4.609375" style="1" customWidth="1"/>
    <col min="5" max="5" width="3.27734375" style="1" customWidth="1"/>
    <col min="6" max="6" width="3.27734375" style="2" customWidth="1"/>
    <col min="7" max="14" width="4.609375" style="1" customWidth="1"/>
    <col min="15" max="19" width="4.609375" style="2" customWidth="1"/>
    <col min="20" max="21" width="4.609375" style="1" customWidth="1"/>
    <col min="22" max="22" width="9.109375" style="1"/>
    <col min="23" max="23" width="9.27734375" style="1" customWidth="1"/>
    <col min="24" max="16384" width="9.109375" style="1"/>
  </cols>
  <sheetData>
    <row r="1" spans="1:23" ht="24" customHeight="1" x14ac:dyDescent="0.4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7"/>
    </row>
    <row r="2" spans="1:23" ht="25.5" customHeight="1" thickBot="1" x14ac:dyDescent="0.45">
      <c r="A2" s="218" t="s">
        <v>150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20"/>
    </row>
    <row r="3" spans="1:23" s="3" customFormat="1" ht="18" customHeight="1" x14ac:dyDescent="0.4">
      <c r="A3" s="233" t="s">
        <v>98</v>
      </c>
      <c r="B3" s="234"/>
      <c r="C3" s="234"/>
      <c r="D3" s="234"/>
      <c r="E3" s="234"/>
      <c r="F3" s="235"/>
      <c r="G3" s="195" t="s">
        <v>1</v>
      </c>
      <c r="H3" s="196"/>
      <c r="I3" s="224" t="s">
        <v>2</v>
      </c>
      <c r="J3" s="225"/>
      <c r="K3" s="225"/>
      <c r="L3" s="226"/>
      <c r="M3" s="221" t="s">
        <v>3</v>
      </c>
      <c r="N3" s="186" t="s">
        <v>4</v>
      </c>
      <c r="O3" s="209" t="s">
        <v>5</v>
      </c>
      <c r="P3" s="210"/>
      <c r="Q3" s="177" t="s">
        <v>6</v>
      </c>
      <c r="R3" s="178"/>
      <c r="S3" s="178"/>
      <c r="T3" s="179"/>
      <c r="U3" s="174" t="s">
        <v>7</v>
      </c>
    </row>
    <row r="4" spans="1:23" s="3" customFormat="1" ht="18" customHeight="1" x14ac:dyDescent="0.4">
      <c r="A4" s="192" t="s">
        <v>95</v>
      </c>
      <c r="B4" s="193"/>
      <c r="C4" s="193"/>
      <c r="D4" s="193"/>
      <c r="E4" s="193"/>
      <c r="F4" s="194"/>
      <c r="G4" s="197"/>
      <c r="H4" s="198"/>
      <c r="I4" s="227"/>
      <c r="J4" s="228"/>
      <c r="K4" s="228"/>
      <c r="L4" s="229"/>
      <c r="M4" s="222"/>
      <c r="N4" s="187"/>
      <c r="O4" s="211"/>
      <c r="P4" s="212"/>
      <c r="Q4" s="180"/>
      <c r="R4" s="181"/>
      <c r="S4" s="181"/>
      <c r="T4" s="182"/>
      <c r="U4" s="175"/>
    </row>
    <row r="5" spans="1:23" s="3" customFormat="1" ht="18" customHeight="1" x14ac:dyDescent="0.4">
      <c r="A5" s="192" t="s">
        <v>96</v>
      </c>
      <c r="B5" s="193"/>
      <c r="C5" s="193"/>
      <c r="D5" s="193"/>
      <c r="E5" s="193"/>
      <c r="F5" s="194"/>
      <c r="G5" s="197"/>
      <c r="H5" s="198"/>
      <c r="I5" s="227"/>
      <c r="J5" s="228"/>
      <c r="K5" s="228"/>
      <c r="L5" s="229"/>
      <c r="M5" s="222"/>
      <c r="N5" s="187"/>
      <c r="O5" s="211"/>
      <c r="P5" s="212"/>
      <c r="Q5" s="180"/>
      <c r="R5" s="181"/>
      <c r="S5" s="181"/>
      <c r="T5" s="182"/>
      <c r="U5" s="175"/>
    </row>
    <row r="6" spans="1:23" s="3" customFormat="1" ht="18" customHeight="1" x14ac:dyDescent="0.4">
      <c r="A6" s="192" t="s">
        <v>97</v>
      </c>
      <c r="B6" s="193"/>
      <c r="C6" s="193"/>
      <c r="D6" s="193"/>
      <c r="E6" s="193"/>
      <c r="F6" s="194"/>
      <c r="G6" s="197"/>
      <c r="H6" s="198"/>
      <c r="I6" s="227"/>
      <c r="J6" s="228"/>
      <c r="K6" s="228"/>
      <c r="L6" s="229"/>
      <c r="M6" s="222"/>
      <c r="N6" s="187"/>
      <c r="O6" s="211"/>
      <c r="P6" s="212"/>
      <c r="Q6" s="180"/>
      <c r="R6" s="181"/>
      <c r="S6" s="181"/>
      <c r="T6" s="182"/>
      <c r="U6" s="175"/>
    </row>
    <row r="7" spans="1:23" s="3" customFormat="1" ht="18" customHeight="1" x14ac:dyDescent="0.4">
      <c r="A7" s="203" t="str">
        <f ca="1">CONCATENATE("Data: ",TEXT(TODAY(),"gg/mm/aaaa"))</f>
        <v>Data: 09/12/2021</v>
      </c>
      <c r="B7" s="204"/>
      <c r="C7" s="204"/>
      <c r="D7" s="204"/>
      <c r="E7" s="204"/>
      <c r="F7" s="205"/>
      <c r="G7" s="199"/>
      <c r="H7" s="200"/>
      <c r="I7" s="230"/>
      <c r="J7" s="231"/>
      <c r="K7" s="231"/>
      <c r="L7" s="232"/>
      <c r="M7" s="223"/>
      <c r="N7" s="188"/>
      <c r="O7" s="213"/>
      <c r="P7" s="214"/>
      <c r="Q7" s="183"/>
      <c r="R7" s="184"/>
      <c r="S7" s="184"/>
      <c r="T7" s="185"/>
      <c r="U7" s="176"/>
    </row>
    <row r="8" spans="1:23" s="3" customFormat="1" ht="87" customHeight="1" thickBot="1" x14ac:dyDescent="0.45">
      <c r="A8" s="53" t="s">
        <v>74</v>
      </c>
      <c r="B8" s="159" t="s">
        <v>8</v>
      </c>
      <c r="C8" s="55" t="s">
        <v>9</v>
      </c>
      <c r="D8" s="56" t="s">
        <v>10</v>
      </c>
      <c r="E8" s="55" t="s">
        <v>100</v>
      </c>
      <c r="F8" s="57" t="s">
        <v>11</v>
      </c>
      <c r="G8" s="58" t="s">
        <v>103</v>
      </c>
      <c r="H8" s="59" t="s">
        <v>12</v>
      </c>
      <c r="I8" s="60" t="s">
        <v>13</v>
      </c>
      <c r="J8" s="61" t="s">
        <v>14</v>
      </c>
      <c r="K8" s="61" t="s">
        <v>15</v>
      </c>
      <c r="L8" s="62" t="s">
        <v>16</v>
      </c>
      <c r="M8" s="63"/>
      <c r="N8" s="64"/>
      <c r="O8" s="65" t="s">
        <v>17</v>
      </c>
      <c r="P8" s="66" t="s">
        <v>18</v>
      </c>
      <c r="Q8" s="67" t="s">
        <v>19</v>
      </c>
      <c r="R8" s="68" t="s">
        <v>20</v>
      </c>
      <c r="S8" s="100" t="s">
        <v>89</v>
      </c>
      <c r="T8" s="69" t="s">
        <v>21</v>
      </c>
      <c r="U8" s="70"/>
    </row>
    <row r="9" spans="1:23" x14ac:dyDescent="0.4">
      <c r="A9" s="145" t="s">
        <v>76</v>
      </c>
      <c r="B9" s="78" t="s">
        <v>22</v>
      </c>
      <c r="C9" s="79" t="s">
        <v>23</v>
      </c>
      <c r="D9" s="80">
        <v>12</v>
      </c>
      <c r="E9" s="115" t="s">
        <v>101</v>
      </c>
      <c r="F9" s="143"/>
      <c r="G9" s="81">
        <v>12</v>
      </c>
      <c r="H9" s="82"/>
      <c r="I9" s="82"/>
      <c r="J9" s="82"/>
      <c r="K9" s="82"/>
      <c r="L9" s="82"/>
      <c r="M9" s="82"/>
      <c r="N9" s="82"/>
      <c r="O9" s="82"/>
      <c r="P9" s="82"/>
      <c r="Q9" s="105"/>
      <c r="R9" s="112"/>
      <c r="S9" s="112"/>
      <c r="T9" s="112"/>
      <c r="U9" s="107">
        <f t="shared" ref="U9:U45" si="0">IF(SUM(G9:T9)=0,"",IF(SUM(G9:T9)=D9,D9,"Err"))</f>
        <v>12</v>
      </c>
    </row>
    <row r="10" spans="1:23" x14ac:dyDescent="0.4">
      <c r="A10" s="144" t="s">
        <v>77</v>
      </c>
      <c r="B10" s="47" t="s">
        <v>24</v>
      </c>
      <c r="C10" s="4" t="s">
        <v>25</v>
      </c>
      <c r="D10" s="5">
        <v>9</v>
      </c>
      <c r="E10" s="115" t="s">
        <v>101</v>
      </c>
      <c r="F10" s="115"/>
      <c r="G10" s="8">
        <v>6</v>
      </c>
      <c r="H10" s="9"/>
      <c r="I10" s="9"/>
      <c r="J10" s="9"/>
      <c r="K10" s="9"/>
      <c r="L10" s="9"/>
      <c r="M10" s="9"/>
      <c r="N10" s="9"/>
      <c r="O10" s="9"/>
      <c r="P10" s="9"/>
      <c r="Q10" s="106"/>
      <c r="R10" s="111">
        <v>3</v>
      </c>
      <c r="S10" s="110"/>
      <c r="T10" s="110"/>
      <c r="U10" s="108">
        <f t="shared" si="0"/>
        <v>9</v>
      </c>
    </row>
    <row r="11" spans="1:23" x14ac:dyDescent="0.4">
      <c r="A11" s="144" t="s">
        <v>79</v>
      </c>
      <c r="B11" s="47" t="s">
        <v>26</v>
      </c>
      <c r="C11" s="4" t="s">
        <v>27</v>
      </c>
      <c r="D11" s="5">
        <v>12</v>
      </c>
      <c r="E11" s="115" t="s">
        <v>101</v>
      </c>
      <c r="F11" s="115"/>
      <c r="G11" s="8">
        <v>12</v>
      </c>
      <c r="H11" s="9"/>
      <c r="I11" s="9"/>
      <c r="J11" s="9"/>
      <c r="K11" s="9"/>
      <c r="L11" s="9"/>
      <c r="M11" s="9"/>
      <c r="N11" s="9"/>
      <c r="O11" s="9"/>
      <c r="P11" s="9"/>
      <c r="Q11" s="106"/>
      <c r="R11" s="110"/>
      <c r="S11" s="110"/>
      <c r="T11" s="110"/>
      <c r="U11" s="108">
        <f t="shared" si="0"/>
        <v>12</v>
      </c>
    </row>
    <row r="12" spans="1:23" x14ac:dyDescent="0.4">
      <c r="A12" s="144" t="s">
        <v>80</v>
      </c>
      <c r="B12" s="47" t="s">
        <v>28</v>
      </c>
      <c r="C12" s="4" t="s">
        <v>29</v>
      </c>
      <c r="D12" s="5">
        <v>12</v>
      </c>
      <c r="E12" s="115" t="s">
        <v>101</v>
      </c>
      <c r="F12" s="115"/>
      <c r="G12" s="9"/>
      <c r="H12" s="8">
        <v>12</v>
      </c>
      <c r="I12" s="9"/>
      <c r="J12" s="9"/>
      <c r="K12" s="9"/>
      <c r="L12" s="9"/>
      <c r="M12" s="9"/>
      <c r="N12" s="9"/>
      <c r="O12" s="9"/>
      <c r="P12" s="9"/>
      <c r="Q12" s="106"/>
      <c r="R12" s="110"/>
      <c r="S12" s="110"/>
      <c r="T12" s="110"/>
      <c r="U12" s="108">
        <f t="shared" si="0"/>
        <v>12</v>
      </c>
      <c r="W12" s="93"/>
    </row>
    <row r="13" spans="1:23" x14ac:dyDescent="0.4">
      <c r="A13" s="144" t="s">
        <v>81</v>
      </c>
      <c r="B13" s="47" t="s">
        <v>30</v>
      </c>
      <c r="C13" s="4" t="s">
        <v>25</v>
      </c>
      <c r="D13" s="5">
        <v>9</v>
      </c>
      <c r="E13" s="116" t="s">
        <v>101</v>
      </c>
      <c r="F13" s="115"/>
      <c r="G13" s="8">
        <v>9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109"/>
      <c r="S13" s="109"/>
      <c r="T13" s="109"/>
      <c r="U13" s="84">
        <f t="shared" si="0"/>
        <v>9</v>
      </c>
    </row>
    <row r="14" spans="1:23" x14ac:dyDescent="0.4">
      <c r="A14" s="144" t="s">
        <v>60</v>
      </c>
      <c r="B14" s="47" t="s">
        <v>31</v>
      </c>
      <c r="C14" s="10" t="s">
        <v>25</v>
      </c>
      <c r="D14" s="5">
        <v>9</v>
      </c>
      <c r="E14" s="115" t="s">
        <v>101</v>
      </c>
      <c r="F14" s="115"/>
      <c r="G14" s="8">
        <v>9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84">
        <f t="shared" si="0"/>
        <v>9</v>
      </c>
    </row>
    <row r="15" spans="1:23" ht="13.5" customHeight="1" x14ac:dyDescent="0.4">
      <c r="A15" s="144" t="s">
        <v>62</v>
      </c>
      <c r="B15" s="47" t="s">
        <v>32</v>
      </c>
      <c r="C15" s="4" t="s">
        <v>23</v>
      </c>
      <c r="D15" s="5">
        <v>9</v>
      </c>
      <c r="E15" s="115" t="s">
        <v>101</v>
      </c>
      <c r="F15" s="115"/>
      <c r="G15" s="9"/>
      <c r="H15" s="9"/>
      <c r="I15" s="9"/>
      <c r="J15" s="9"/>
      <c r="K15" s="9"/>
      <c r="L15" s="9"/>
      <c r="M15" s="8">
        <v>9</v>
      </c>
      <c r="N15" s="9"/>
      <c r="O15" s="9"/>
      <c r="P15" s="9"/>
      <c r="Q15" s="9"/>
      <c r="R15" s="9"/>
      <c r="S15" s="9"/>
      <c r="T15" s="9"/>
      <c r="U15" s="84">
        <f t="shared" si="0"/>
        <v>9</v>
      </c>
    </row>
    <row r="16" spans="1:23" x14ac:dyDescent="0.4">
      <c r="A16" s="144" t="s">
        <v>61</v>
      </c>
      <c r="B16" s="18" t="s">
        <v>33</v>
      </c>
      <c r="C16" s="4" t="s">
        <v>29</v>
      </c>
      <c r="D16" s="5">
        <v>9</v>
      </c>
      <c r="E16" s="115" t="s">
        <v>101</v>
      </c>
      <c r="F16" s="115"/>
      <c r="G16" s="9"/>
      <c r="H16" s="8">
        <v>9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84">
        <f>IF(SUM(G16:T16)=0,"",IF(SUM(G16:T16)=D16,D16,"Err"))</f>
        <v>9</v>
      </c>
    </row>
    <row r="17" spans="1:23" x14ac:dyDescent="0.4">
      <c r="A17" s="144" t="s">
        <v>63</v>
      </c>
      <c r="B17" s="47" t="s">
        <v>34</v>
      </c>
      <c r="C17" s="4" t="s">
        <v>35</v>
      </c>
      <c r="D17" s="5">
        <v>6</v>
      </c>
      <c r="E17" s="115" t="s">
        <v>101</v>
      </c>
      <c r="F17" s="115"/>
      <c r="G17" s="9"/>
      <c r="H17" s="9"/>
      <c r="I17" s="9"/>
      <c r="J17" s="9"/>
      <c r="K17" s="9"/>
      <c r="L17" s="9"/>
      <c r="M17" s="8">
        <v>6</v>
      </c>
      <c r="N17" s="9"/>
      <c r="O17" s="9"/>
      <c r="P17" s="9"/>
      <c r="Q17" s="9"/>
      <c r="R17" s="9"/>
      <c r="S17" s="9"/>
      <c r="T17" s="9"/>
      <c r="U17" s="84">
        <f t="shared" si="0"/>
        <v>6</v>
      </c>
    </row>
    <row r="18" spans="1:23" x14ac:dyDescent="0.4">
      <c r="A18" s="144" t="s">
        <v>65</v>
      </c>
      <c r="B18" s="18" t="s">
        <v>36</v>
      </c>
      <c r="C18" s="4" t="s">
        <v>37</v>
      </c>
      <c r="D18" s="5">
        <v>9</v>
      </c>
      <c r="E18" s="115" t="s">
        <v>101</v>
      </c>
      <c r="F18" s="115"/>
      <c r="G18" s="9"/>
      <c r="H18" s="9"/>
      <c r="I18" s="9"/>
      <c r="J18" s="8">
        <v>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84">
        <f t="shared" si="0"/>
        <v>9</v>
      </c>
    </row>
    <row r="19" spans="1:23" x14ac:dyDescent="0.4">
      <c r="A19" s="144" t="s">
        <v>66</v>
      </c>
      <c r="B19" s="47" t="s">
        <v>38</v>
      </c>
      <c r="C19" s="4" t="s">
        <v>39</v>
      </c>
      <c r="D19" s="5">
        <v>9</v>
      </c>
      <c r="E19" s="115" t="s">
        <v>101</v>
      </c>
      <c r="F19" s="115"/>
      <c r="G19" s="9"/>
      <c r="H19" s="9"/>
      <c r="I19" s="11"/>
      <c r="J19" s="9"/>
      <c r="K19" s="8">
        <v>9</v>
      </c>
      <c r="L19" s="9"/>
      <c r="M19" s="9"/>
      <c r="N19" s="9"/>
      <c r="O19" s="9"/>
      <c r="P19" s="9"/>
      <c r="Q19" s="9"/>
      <c r="R19" s="9"/>
      <c r="S19" s="9"/>
      <c r="T19" s="9"/>
      <c r="U19" s="84">
        <f t="shared" si="0"/>
        <v>9</v>
      </c>
    </row>
    <row r="20" spans="1:23" x14ac:dyDescent="0.4">
      <c r="A20" s="144" t="s">
        <v>64</v>
      </c>
      <c r="B20" s="47" t="s">
        <v>40</v>
      </c>
      <c r="C20" s="4" t="s">
        <v>37</v>
      </c>
      <c r="D20" s="5">
        <v>9</v>
      </c>
      <c r="E20" s="115" t="s">
        <v>101</v>
      </c>
      <c r="F20" s="115"/>
      <c r="G20" s="9"/>
      <c r="H20" s="9"/>
      <c r="I20" s="9"/>
      <c r="J20" s="8">
        <v>9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84">
        <f t="shared" si="0"/>
        <v>9</v>
      </c>
    </row>
    <row r="21" spans="1:23" x14ac:dyDescent="0.4">
      <c r="A21" s="144" t="s">
        <v>69</v>
      </c>
      <c r="B21" s="47" t="s">
        <v>41</v>
      </c>
      <c r="C21" s="4" t="s">
        <v>39</v>
      </c>
      <c r="D21" s="5">
        <v>9</v>
      </c>
      <c r="E21" s="115" t="s">
        <v>101</v>
      </c>
      <c r="F21" s="115"/>
      <c r="G21" s="9"/>
      <c r="H21" s="9"/>
      <c r="I21" s="8">
        <v>9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84">
        <f t="shared" si="0"/>
        <v>9</v>
      </c>
    </row>
    <row r="22" spans="1:23" x14ac:dyDescent="0.4">
      <c r="A22" s="144" t="s">
        <v>134</v>
      </c>
      <c r="B22" s="18" t="s">
        <v>42</v>
      </c>
      <c r="C22" s="10" t="s">
        <v>43</v>
      </c>
      <c r="D22" s="5">
        <v>6</v>
      </c>
      <c r="E22" s="116" t="s">
        <v>101</v>
      </c>
      <c r="F22" s="115"/>
      <c r="G22" s="9"/>
      <c r="H22" s="9"/>
      <c r="I22" s="85"/>
      <c r="J22" s="8">
        <v>6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84">
        <f t="shared" si="0"/>
        <v>6</v>
      </c>
    </row>
    <row r="23" spans="1:23" x14ac:dyDescent="0.4">
      <c r="A23" s="144" t="s">
        <v>133</v>
      </c>
      <c r="B23" s="18" t="s">
        <v>44</v>
      </c>
      <c r="C23" s="4" t="s">
        <v>45</v>
      </c>
      <c r="D23" s="5">
        <v>6</v>
      </c>
      <c r="E23" s="116" t="s">
        <v>101</v>
      </c>
      <c r="F23" s="115"/>
      <c r="G23" s="9"/>
      <c r="H23" s="9"/>
      <c r="I23" s="9"/>
      <c r="J23" s="9"/>
      <c r="K23" s="9"/>
      <c r="L23" s="8">
        <v>6</v>
      </c>
      <c r="M23" s="9"/>
      <c r="N23" s="9"/>
      <c r="O23" s="9"/>
      <c r="P23" s="9"/>
      <c r="Q23" s="9"/>
      <c r="R23" s="9"/>
      <c r="S23" s="9"/>
      <c r="T23" s="9"/>
      <c r="U23" s="84">
        <f t="shared" si="0"/>
        <v>6</v>
      </c>
    </row>
    <row r="24" spans="1:23" x14ac:dyDescent="0.4">
      <c r="A24" s="144" t="s">
        <v>92</v>
      </c>
      <c r="B24" s="48" t="s">
        <v>59</v>
      </c>
      <c r="C24" s="4" t="s">
        <v>37</v>
      </c>
      <c r="D24" s="6">
        <v>9</v>
      </c>
      <c r="E24" s="115" t="s">
        <v>101</v>
      </c>
      <c r="F24" s="115"/>
      <c r="G24" s="9"/>
      <c r="H24" s="9"/>
      <c r="I24" s="9"/>
      <c r="J24" s="6">
        <v>9</v>
      </c>
      <c r="K24" s="9"/>
      <c r="L24" s="33"/>
      <c r="M24" s="9"/>
      <c r="N24" s="9"/>
      <c r="O24" s="9"/>
      <c r="P24" s="9"/>
      <c r="Q24" s="9"/>
      <c r="R24" s="9"/>
      <c r="S24" s="9"/>
      <c r="T24" s="34"/>
      <c r="U24" s="84">
        <f>IF(SUM(G24:T24)=0,"",IF(SUM(G24:T24)=D24,D24,"Err"))</f>
        <v>9</v>
      </c>
    </row>
    <row r="25" spans="1:23" x14ac:dyDescent="0.4">
      <c r="A25" s="144" t="s">
        <v>73</v>
      </c>
      <c r="B25" s="18" t="s">
        <v>46</v>
      </c>
      <c r="C25" s="4" t="s">
        <v>47</v>
      </c>
      <c r="D25" s="6">
        <v>6</v>
      </c>
      <c r="E25" s="115" t="s">
        <v>101</v>
      </c>
      <c r="F25" s="115"/>
      <c r="G25" s="9"/>
      <c r="H25" s="9"/>
      <c r="I25" s="9"/>
      <c r="J25" s="8">
        <v>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84">
        <f t="shared" si="0"/>
        <v>6</v>
      </c>
    </row>
    <row r="26" spans="1:23" x14ac:dyDescent="0.4">
      <c r="A26" s="144" t="s">
        <v>78</v>
      </c>
      <c r="B26" s="101" t="s">
        <v>90</v>
      </c>
      <c r="C26" s="4"/>
      <c r="D26" s="5">
        <v>3</v>
      </c>
      <c r="E26" s="117" t="s">
        <v>101</v>
      </c>
      <c r="F26" s="115"/>
      <c r="G26" s="9"/>
      <c r="H26" s="9"/>
      <c r="I26" s="9"/>
      <c r="J26" s="9"/>
      <c r="K26" s="9"/>
      <c r="L26" s="9"/>
      <c r="M26" s="9"/>
      <c r="N26" s="9"/>
      <c r="O26" s="9"/>
      <c r="P26" s="8">
        <v>3</v>
      </c>
      <c r="Q26" s="9"/>
      <c r="R26" s="9"/>
      <c r="S26" s="9"/>
      <c r="T26" s="9"/>
      <c r="U26" s="84">
        <f>IF(SUM(G26:T26)=0,"",IF(SUM(G26:T26)=D26,D26,"Err"))</f>
        <v>3</v>
      </c>
      <c r="W26" s="93"/>
    </row>
    <row r="27" spans="1:23" x14ac:dyDescent="0.4">
      <c r="A27" s="144" t="s">
        <v>94</v>
      </c>
      <c r="B27" s="47" t="s">
        <v>153</v>
      </c>
      <c r="C27" s="10"/>
      <c r="D27" s="6">
        <v>6</v>
      </c>
      <c r="E27" s="8" t="s">
        <v>101</v>
      </c>
      <c r="F27" s="7"/>
      <c r="G27" s="113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6">
        <v>6</v>
      </c>
      <c r="U27" s="84">
        <f>IF(SUM(G27:T27)=0,"",IF(SUM(G27:T27)=D27,D27,"Err"))</f>
        <v>6</v>
      </c>
    </row>
    <row r="28" spans="1:23" x14ac:dyDescent="0.4">
      <c r="A28" s="144"/>
      <c r="B28" s="50" t="s">
        <v>151</v>
      </c>
      <c r="C28" s="10"/>
      <c r="D28" s="6"/>
      <c r="E28" s="8"/>
      <c r="F28" s="7"/>
      <c r="G28" s="151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84"/>
    </row>
    <row r="29" spans="1:23" x14ac:dyDescent="0.4">
      <c r="A29" s="144" t="s">
        <v>149</v>
      </c>
      <c r="B29" s="48" t="s">
        <v>147</v>
      </c>
      <c r="C29" s="4" t="s">
        <v>37</v>
      </c>
      <c r="D29" s="6">
        <v>6</v>
      </c>
      <c r="E29" s="114" t="s">
        <v>102</v>
      </c>
      <c r="F29" s="115"/>
      <c r="G29" s="9"/>
      <c r="H29" s="9"/>
      <c r="I29" s="9"/>
      <c r="J29" s="9"/>
      <c r="K29" s="9"/>
      <c r="L29" s="33"/>
      <c r="M29" s="6">
        <v>6</v>
      </c>
      <c r="N29" s="140"/>
      <c r="O29" s="9"/>
      <c r="P29" s="9"/>
      <c r="Q29" s="9"/>
      <c r="R29" s="9"/>
      <c r="S29" s="9"/>
      <c r="T29" s="121" t="str">
        <f>IF(SUM($M$29:$M$31)=0,"DEVI SCEGLIERE ALMENO UNO DEI TRE","")</f>
        <v/>
      </c>
      <c r="U29" s="84">
        <f>IF(SUM(G29:T29)=0,"",IF(SUM(G29:T29)=D29,D29,"Err"))</f>
        <v>6</v>
      </c>
    </row>
    <row r="30" spans="1:23" ht="24.6" x14ac:dyDescent="0.4">
      <c r="A30" s="144" t="s">
        <v>144</v>
      </c>
      <c r="B30" s="51" t="s">
        <v>143</v>
      </c>
      <c r="C30" s="158" t="s">
        <v>45</v>
      </c>
      <c r="D30" s="6">
        <v>6</v>
      </c>
      <c r="E30" s="114" t="s">
        <v>102</v>
      </c>
      <c r="F30" s="115"/>
      <c r="G30" s="9"/>
      <c r="H30" s="9"/>
      <c r="I30" s="9"/>
      <c r="J30" s="9"/>
      <c r="K30" s="9"/>
      <c r="L30" s="33"/>
      <c r="M30" s="6"/>
      <c r="N30" s="140"/>
      <c r="O30" s="9"/>
      <c r="P30" s="9"/>
      <c r="Q30" s="9"/>
      <c r="R30" s="9"/>
      <c r="S30" s="9"/>
      <c r="T30" s="121" t="str">
        <f>T29</f>
        <v/>
      </c>
      <c r="U30" s="84"/>
    </row>
    <row r="31" spans="1:23" x14ac:dyDescent="0.4">
      <c r="A31" s="144" t="s">
        <v>72</v>
      </c>
      <c r="B31" s="48" t="s">
        <v>146</v>
      </c>
      <c r="C31" s="4" t="s">
        <v>39</v>
      </c>
      <c r="D31" s="5">
        <v>6</v>
      </c>
      <c r="E31" s="114" t="s">
        <v>102</v>
      </c>
      <c r="F31" s="115"/>
      <c r="G31" s="9"/>
      <c r="H31" s="9"/>
      <c r="I31" s="9"/>
      <c r="J31" s="9"/>
      <c r="K31" s="9"/>
      <c r="L31" s="9"/>
      <c r="M31" s="6"/>
      <c r="N31" s="140"/>
      <c r="O31" s="9"/>
      <c r="P31" s="9"/>
      <c r="Q31" s="9"/>
      <c r="R31" s="9"/>
      <c r="S31" s="9"/>
      <c r="T31" s="121" t="str">
        <f>T30</f>
        <v/>
      </c>
      <c r="U31" s="84" t="str">
        <f t="shared" si="0"/>
        <v/>
      </c>
    </row>
    <row r="32" spans="1:23" x14ac:dyDescent="0.4">
      <c r="A32" s="83"/>
      <c r="B32" s="50" t="s">
        <v>48</v>
      </c>
      <c r="C32" s="4"/>
      <c r="D32" s="6"/>
      <c r="E32" s="6"/>
      <c r="F32" s="7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84" t="str">
        <f t="shared" si="0"/>
        <v/>
      </c>
    </row>
    <row r="33" spans="1:21" x14ac:dyDescent="0.4">
      <c r="A33" s="144" t="s">
        <v>68</v>
      </c>
      <c r="B33" s="49" t="s">
        <v>137</v>
      </c>
      <c r="C33" s="4" t="s">
        <v>50</v>
      </c>
      <c r="D33" s="5">
        <v>6</v>
      </c>
      <c r="E33" s="6"/>
      <c r="F33" s="7"/>
      <c r="G33" s="9"/>
      <c r="H33" s="9"/>
      <c r="I33" s="9"/>
      <c r="J33" s="9"/>
      <c r="K33" s="9"/>
      <c r="L33" s="9"/>
      <c r="M33" s="9"/>
      <c r="N33" s="13"/>
      <c r="O33" s="9"/>
      <c r="P33" s="9"/>
      <c r="Q33" s="9"/>
      <c r="R33" s="9"/>
      <c r="S33" s="9"/>
      <c r="T33" s="9"/>
      <c r="U33" s="84" t="str">
        <f>IF(SUM(G33:T33)=0,"",IF(SUM(G33:T33)=D33,D33,"Err"))</f>
        <v/>
      </c>
    </row>
    <row r="34" spans="1:21" x14ac:dyDescent="0.4">
      <c r="A34" s="144" t="s">
        <v>67</v>
      </c>
      <c r="B34" s="49" t="s">
        <v>109</v>
      </c>
      <c r="C34" s="4" t="s">
        <v>51</v>
      </c>
      <c r="D34" s="5">
        <v>6</v>
      </c>
      <c r="E34" s="6"/>
      <c r="F34" s="7"/>
      <c r="G34" s="9"/>
      <c r="H34" s="9"/>
      <c r="I34" s="9"/>
      <c r="J34" s="9"/>
      <c r="K34" s="9"/>
      <c r="L34" s="9"/>
      <c r="M34" s="9"/>
      <c r="N34" s="13">
        <v>6</v>
      </c>
      <c r="O34" s="9"/>
      <c r="P34" s="9"/>
      <c r="Q34" s="9"/>
      <c r="R34" s="9"/>
      <c r="S34" s="9"/>
      <c r="T34" s="9"/>
      <c r="U34" s="84">
        <f>IF(SUM(G34:T34)=0,"",IF(SUM(G34:T34)=D34,D34,"Err"))</f>
        <v>6</v>
      </c>
    </row>
    <row r="35" spans="1:21" x14ac:dyDescent="0.4">
      <c r="A35" s="144" t="s">
        <v>70</v>
      </c>
      <c r="B35" s="101" t="s">
        <v>91</v>
      </c>
      <c r="C35" s="4" t="s">
        <v>49</v>
      </c>
      <c r="D35" s="5">
        <v>6</v>
      </c>
      <c r="E35" s="6"/>
      <c r="F35" s="7"/>
      <c r="G35" s="9"/>
      <c r="H35" s="9"/>
      <c r="I35" s="9"/>
      <c r="J35" s="9"/>
      <c r="K35" s="9"/>
      <c r="L35" s="9"/>
      <c r="M35" s="9"/>
      <c r="N35" s="13">
        <v>6</v>
      </c>
      <c r="O35" s="9"/>
      <c r="P35" s="9"/>
      <c r="Q35" s="9"/>
      <c r="R35" s="9"/>
      <c r="S35" s="9"/>
      <c r="T35" s="9"/>
      <c r="U35" s="84">
        <f t="shared" ref="U35:U41" si="1">IF(SUM(G35:T35)=0,"",IF(SUM(G35:T35)=D35,D35,"Err"))</f>
        <v>6</v>
      </c>
    </row>
    <row r="36" spans="1:21" x14ac:dyDescent="0.4">
      <c r="A36" s="144" t="s">
        <v>110</v>
      </c>
      <c r="B36" s="49" t="s">
        <v>126</v>
      </c>
      <c r="C36" s="102" t="s">
        <v>37</v>
      </c>
      <c r="D36" s="5">
        <v>6</v>
      </c>
      <c r="E36" s="6"/>
      <c r="F36" s="7"/>
      <c r="G36" s="9"/>
      <c r="H36" s="9"/>
      <c r="I36" s="9"/>
      <c r="J36" s="9"/>
      <c r="K36" s="9"/>
      <c r="L36" s="9"/>
      <c r="M36" s="9"/>
      <c r="N36" s="13"/>
      <c r="O36" s="9"/>
      <c r="P36" s="9"/>
      <c r="Q36" s="9"/>
      <c r="R36" s="9"/>
      <c r="S36" s="9"/>
      <c r="T36" s="9"/>
      <c r="U36" s="84" t="str">
        <f t="shared" si="1"/>
        <v/>
      </c>
    </row>
    <row r="37" spans="1:21" x14ac:dyDescent="0.4">
      <c r="A37" s="144" t="s">
        <v>140</v>
      </c>
      <c r="B37" s="49" t="s">
        <v>139</v>
      </c>
      <c r="C37" s="102" t="s">
        <v>43</v>
      </c>
      <c r="D37" s="5">
        <v>6</v>
      </c>
      <c r="E37" s="6"/>
      <c r="F37" s="7"/>
      <c r="G37" s="9"/>
      <c r="H37" s="9"/>
      <c r="I37" s="9"/>
      <c r="J37" s="9"/>
      <c r="K37" s="9"/>
      <c r="L37" s="9"/>
      <c r="M37" s="9"/>
      <c r="N37" s="13"/>
      <c r="O37" s="9"/>
      <c r="P37" s="9"/>
      <c r="Q37" s="9"/>
      <c r="R37" s="9"/>
      <c r="S37" s="9"/>
      <c r="T37" s="9"/>
      <c r="U37" s="84" t="str">
        <f t="shared" si="1"/>
        <v/>
      </c>
    </row>
    <row r="38" spans="1:21" x14ac:dyDescent="0.4">
      <c r="A38" s="144" t="s">
        <v>136</v>
      </c>
      <c r="B38" s="49" t="s">
        <v>138</v>
      </c>
      <c r="C38" s="4" t="s">
        <v>50</v>
      </c>
      <c r="D38" s="5">
        <v>6</v>
      </c>
      <c r="E38" s="6"/>
      <c r="F38" s="7"/>
      <c r="G38" s="9"/>
      <c r="H38" s="9"/>
      <c r="I38" s="9"/>
      <c r="J38" s="9"/>
      <c r="K38" s="9"/>
      <c r="L38" s="9"/>
      <c r="M38" s="9"/>
      <c r="N38" s="13"/>
      <c r="O38" s="9"/>
      <c r="P38" s="9"/>
      <c r="Q38" s="9"/>
      <c r="R38" s="9"/>
      <c r="S38" s="9"/>
      <c r="T38" s="9"/>
      <c r="U38" s="84" t="str">
        <f>IF(SUM(G38:T38)=0,"",IF(SUM(G38:T38)=D38,D38,"Err"))</f>
        <v/>
      </c>
    </row>
    <row r="39" spans="1:21" ht="12.75" customHeight="1" x14ac:dyDescent="0.4">
      <c r="A39" s="144" t="s">
        <v>93</v>
      </c>
      <c r="B39" s="51" t="s">
        <v>128</v>
      </c>
      <c r="C39" s="102" t="s">
        <v>25</v>
      </c>
      <c r="D39" s="104">
        <v>9</v>
      </c>
      <c r="E39" s="8"/>
      <c r="F39" s="14"/>
      <c r="G39" s="9"/>
      <c r="H39" s="9"/>
      <c r="I39" s="9"/>
      <c r="J39" s="9"/>
      <c r="K39" s="9"/>
      <c r="L39" s="9"/>
      <c r="M39" s="9"/>
      <c r="N39" s="13"/>
      <c r="O39" s="9"/>
      <c r="P39" s="9"/>
      <c r="Q39" s="9"/>
      <c r="R39" s="9"/>
      <c r="S39" s="9"/>
      <c r="T39" s="103"/>
      <c r="U39" s="84" t="str">
        <f t="shared" si="1"/>
        <v/>
      </c>
    </row>
    <row r="40" spans="1:21" x14ac:dyDescent="0.4">
      <c r="A40" s="144" t="s">
        <v>114</v>
      </c>
      <c r="B40" s="49" t="s">
        <v>115</v>
      </c>
      <c r="C40" s="102" t="s">
        <v>116</v>
      </c>
      <c r="D40" s="5">
        <v>9</v>
      </c>
      <c r="E40" s="6"/>
      <c r="F40" s="7"/>
      <c r="G40" s="9"/>
      <c r="H40" s="9"/>
      <c r="I40" s="9"/>
      <c r="J40" s="9"/>
      <c r="K40" s="9"/>
      <c r="L40" s="9"/>
      <c r="M40" s="9"/>
      <c r="N40" s="13"/>
      <c r="O40" s="9"/>
      <c r="P40" s="9"/>
      <c r="Q40" s="9"/>
      <c r="R40" s="9"/>
      <c r="S40" s="9"/>
      <c r="T40" s="9"/>
      <c r="U40" s="84" t="str">
        <f>IF(SUM(G40:T40)=0,"",IF(SUM(G40:T40)=D40,D40,"Err"))</f>
        <v/>
      </c>
    </row>
    <row r="41" spans="1:21" x14ac:dyDescent="0.4">
      <c r="A41" s="144" t="s">
        <v>112</v>
      </c>
      <c r="B41" s="49" t="s">
        <v>111</v>
      </c>
      <c r="C41" s="102" t="s">
        <v>113</v>
      </c>
      <c r="D41" s="5">
        <v>9</v>
      </c>
      <c r="E41" s="6"/>
      <c r="F41" s="7"/>
      <c r="G41" s="9"/>
      <c r="H41" s="9"/>
      <c r="I41" s="9"/>
      <c r="J41" s="9"/>
      <c r="K41" s="9"/>
      <c r="L41" s="9"/>
      <c r="M41" s="9"/>
      <c r="N41" s="13"/>
      <c r="O41" s="9"/>
      <c r="P41" s="9"/>
      <c r="Q41" s="9"/>
      <c r="R41" s="9"/>
      <c r="S41" s="9"/>
      <c r="T41" s="9"/>
      <c r="U41" s="84" t="str">
        <f t="shared" si="1"/>
        <v/>
      </c>
    </row>
    <row r="42" spans="1:21" x14ac:dyDescent="0.4">
      <c r="A42" s="83"/>
      <c r="B42" s="47"/>
      <c r="C42" s="10"/>
      <c r="D42" s="6"/>
      <c r="E42" s="8"/>
      <c r="F42" s="7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84" t="str">
        <f t="shared" si="0"/>
        <v/>
      </c>
    </row>
    <row r="43" spans="1:21" x14ac:dyDescent="0.4">
      <c r="A43" s="83"/>
      <c r="B43" s="52" t="s">
        <v>52</v>
      </c>
      <c r="C43" s="15"/>
      <c r="D43" s="6"/>
      <c r="E43" s="8"/>
      <c r="F43" s="7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84" t="str">
        <f t="shared" si="0"/>
        <v/>
      </c>
    </row>
    <row r="44" spans="1:21" ht="12.6" x14ac:dyDescent="0.45">
      <c r="A44" s="83"/>
      <c r="B44" s="142" t="s">
        <v>117</v>
      </c>
      <c r="C44" s="17"/>
      <c r="D44" s="8"/>
      <c r="E44" s="8"/>
      <c r="F44" s="14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84" t="str">
        <f t="shared" si="0"/>
        <v/>
      </c>
    </row>
    <row r="45" spans="1:21" x14ac:dyDescent="0.4">
      <c r="A45" s="83"/>
      <c r="B45" s="52"/>
      <c r="C45" s="16"/>
      <c r="D45" s="8"/>
      <c r="E45" s="8"/>
      <c r="F45" s="14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84" t="str">
        <f t="shared" si="0"/>
        <v/>
      </c>
    </row>
    <row r="46" spans="1:21" ht="12.6" thickBot="1" x14ac:dyDescent="0.45">
      <c r="A46" s="94" t="s">
        <v>75</v>
      </c>
      <c r="B46" s="31" t="s">
        <v>17</v>
      </c>
      <c r="C46" s="86"/>
      <c r="D46" s="87">
        <v>3</v>
      </c>
      <c r="E46" s="32" t="s">
        <v>101</v>
      </c>
      <c r="F46" s="88"/>
      <c r="G46" s="89"/>
      <c r="H46" s="89"/>
      <c r="I46" s="89"/>
      <c r="J46" s="89"/>
      <c r="K46" s="89"/>
      <c r="L46" s="89"/>
      <c r="M46" s="89"/>
      <c r="N46" s="89"/>
      <c r="O46" s="90">
        <v>3</v>
      </c>
      <c r="P46" s="89"/>
      <c r="Q46" s="89"/>
      <c r="R46" s="89"/>
      <c r="S46" s="91"/>
      <c r="T46" s="91"/>
      <c r="U46" s="92">
        <f>IF(SUM(G46:T46)=0,"",IF(SUM(G46:T46)=D46,D46,"Err"))</f>
        <v>3</v>
      </c>
    </row>
    <row r="47" spans="1:21" ht="12.6" thickBot="1" x14ac:dyDescent="0.45">
      <c r="A47" s="71"/>
      <c r="B47" s="72" t="s">
        <v>53</v>
      </c>
      <c r="C47" s="73"/>
      <c r="D47" s="73">
        <f>SUM(D9:D46)</f>
        <v>243</v>
      </c>
      <c r="E47" s="74"/>
      <c r="F47" s="75"/>
      <c r="G47" s="76">
        <f>SUM(G9:G46)</f>
        <v>48</v>
      </c>
      <c r="H47" s="76">
        <f>SUM(H9:H46)</f>
        <v>21</v>
      </c>
      <c r="I47" s="76">
        <f>SUM(I9:I46)</f>
        <v>9</v>
      </c>
      <c r="J47" s="76">
        <f>SUM(J9:J46)</f>
        <v>39</v>
      </c>
      <c r="K47" s="76">
        <f>SUM(K9:K46)</f>
        <v>9</v>
      </c>
      <c r="L47" s="76">
        <f>SUM(L9:L46)</f>
        <v>6</v>
      </c>
      <c r="M47" s="76">
        <f>SUM(M9:M46)+M48</f>
        <v>21</v>
      </c>
      <c r="N47" s="76">
        <f>SUM(N9:N46)-M48</f>
        <v>12</v>
      </c>
      <c r="O47" s="76">
        <f>SUM(O9:O46)</f>
        <v>3</v>
      </c>
      <c r="P47" s="76">
        <f>SUM(P9:P46)</f>
        <v>3</v>
      </c>
      <c r="Q47" s="76">
        <f>SUM(Q9:Q46)</f>
        <v>0</v>
      </c>
      <c r="R47" s="76">
        <f>SUM(R9:R46)</f>
        <v>3</v>
      </c>
      <c r="S47" s="76">
        <f>SUM(S9:S46)</f>
        <v>0</v>
      </c>
      <c r="T47" s="76">
        <f>SUM(T9:T46)</f>
        <v>6</v>
      </c>
      <c r="U47" s="77">
        <f>SUM(G47:T47)</f>
        <v>180</v>
      </c>
    </row>
    <row r="48" spans="1:21" ht="12.6" thickBot="1" x14ac:dyDescent="0.45">
      <c r="B48" s="19"/>
      <c r="C48" s="19"/>
      <c r="D48" s="19"/>
      <c r="E48" s="20"/>
      <c r="F48" s="19"/>
      <c r="G48" s="19"/>
      <c r="H48" s="19"/>
      <c r="I48" s="19"/>
      <c r="J48" s="19"/>
      <c r="K48" s="19"/>
      <c r="L48" s="19"/>
      <c r="M48" s="141">
        <f>IF(SUM(M29:M31)=0,0,6-SUM(M29:M31))</f>
        <v>0</v>
      </c>
      <c r="N48" s="19"/>
      <c r="O48" s="20"/>
      <c r="P48" s="20"/>
      <c r="Q48" s="20"/>
      <c r="R48" s="20"/>
      <c r="S48" s="20"/>
      <c r="T48" s="19"/>
      <c r="U48" s="19"/>
    </row>
    <row r="49" spans="1:21" x14ac:dyDescent="0.4">
      <c r="A49" s="37"/>
      <c r="B49" s="38" t="s">
        <v>54</v>
      </c>
      <c r="C49" s="38"/>
      <c r="D49" s="38"/>
      <c r="E49" s="39"/>
      <c r="F49" s="126"/>
      <c r="G49" s="129">
        <v>60</v>
      </c>
      <c r="H49" s="130">
        <v>24</v>
      </c>
      <c r="I49" s="129">
        <v>27</v>
      </c>
      <c r="J49" s="39">
        <v>45</v>
      </c>
      <c r="K49" s="39">
        <v>21</v>
      </c>
      <c r="L49" s="130">
        <v>27</v>
      </c>
      <c r="M49" s="133">
        <v>33</v>
      </c>
      <c r="N49" s="129">
        <v>15</v>
      </c>
      <c r="O49" s="39">
        <v>3</v>
      </c>
      <c r="P49" s="39">
        <v>3</v>
      </c>
      <c r="Q49" s="39">
        <v>6</v>
      </c>
      <c r="R49" s="39">
        <v>6</v>
      </c>
      <c r="S49" s="39">
        <v>6</v>
      </c>
      <c r="T49" s="130">
        <v>9</v>
      </c>
      <c r="U49" s="136">
        <f>IF(AND(SUM(U40:U41)=18),186,185)</f>
        <v>185</v>
      </c>
    </row>
    <row r="50" spans="1:21" x14ac:dyDescent="0.4">
      <c r="A50" s="40"/>
      <c r="B50" s="35" t="s">
        <v>55</v>
      </c>
      <c r="C50" s="35"/>
      <c r="D50" s="35"/>
      <c r="E50" s="36"/>
      <c r="F50" s="127"/>
      <c r="G50" s="131">
        <v>45</v>
      </c>
      <c r="H50" s="132">
        <v>9</v>
      </c>
      <c r="I50" s="131">
        <v>6</v>
      </c>
      <c r="J50" s="36">
        <v>24</v>
      </c>
      <c r="K50" s="36">
        <v>0</v>
      </c>
      <c r="L50" s="132">
        <v>6</v>
      </c>
      <c r="M50" s="134">
        <v>18</v>
      </c>
      <c r="N50" s="131">
        <v>12</v>
      </c>
      <c r="O50" s="36">
        <v>3</v>
      </c>
      <c r="P50" s="36">
        <v>3</v>
      </c>
      <c r="Q50" s="36">
        <v>0</v>
      </c>
      <c r="R50" s="36">
        <v>0</v>
      </c>
      <c r="S50" s="36">
        <v>0</v>
      </c>
      <c r="T50" s="132">
        <v>0</v>
      </c>
      <c r="U50" s="137">
        <v>180</v>
      </c>
    </row>
    <row r="51" spans="1:21" ht="12.6" thickBot="1" x14ac:dyDescent="0.45">
      <c r="A51" s="42"/>
      <c r="B51" s="139" t="s">
        <v>107</v>
      </c>
      <c r="C51" s="43"/>
      <c r="D51" s="43"/>
      <c r="E51" s="44"/>
      <c r="F51" s="128"/>
      <c r="G51" s="201" t="s">
        <v>104</v>
      </c>
      <c r="H51" s="202"/>
      <c r="I51" s="206" t="s">
        <v>105</v>
      </c>
      <c r="J51" s="207"/>
      <c r="K51" s="207"/>
      <c r="L51" s="208"/>
      <c r="M51" s="135"/>
      <c r="N51" s="206" t="s">
        <v>106</v>
      </c>
      <c r="O51" s="207"/>
      <c r="P51" s="207"/>
      <c r="Q51" s="207"/>
      <c r="R51" s="207"/>
      <c r="S51" s="207"/>
      <c r="T51" s="208"/>
      <c r="U51" s="138"/>
    </row>
    <row r="52" spans="1:21" x14ac:dyDescent="0.4">
      <c r="A52" s="122"/>
      <c r="B52" s="123" t="s">
        <v>56</v>
      </c>
      <c r="C52" s="123"/>
      <c r="D52" s="123"/>
      <c r="E52" s="124"/>
      <c r="F52" s="123"/>
      <c r="G52" s="124" t="str">
        <f>IF(G47&gt;G49,G47-G49,"")</f>
        <v/>
      </c>
      <c r="H52" s="124" t="str">
        <f>IF(H47&gt;H49,H47-H49,"")</f>
        <v/>
      </c>
      <c r="I52" s="124"/>
      <c r="J52" s="124"/>
      <c r="K52" s="124"/>
      <c r="L52" s="124"/>
      <c r="M52" s="124"/>
      <c r="N52" s="124" t="str">
        <f>IF(N47&gt;N49,N47-N49,"")</f>
        <v/>
      </c>
      <c r="O52" s="124" t="str">
        <f>IF(O47&gt;O49,O47-O49,"")</f>
        <v/>
      </c>
      <c r="P52" s="124"/>
      <c r="Q52" s="124"/>
      <c r="R52" s="124"/>
      <c r="S52" s="124"/>
      <c r="T52" s="124" t="str">
        <f>IF(T47&gt;T49,T47-T49,"")</f>
        <v/>
      </c>
      <c r="U52" s="125"/>
    </row>
    <row r="53" spans="1:21" x14ac:dyDescent="0.4">
      <c r="A53" s="40"/>
      <c r="B53" s="35" t="s">
        <v>57</v>
      </c>
      <c r="C53" s="35"/>
      <c r="D53" s="35"/>
      <c r="E53" s="36"/>
      <c r="F53" s="35"/>
      <c r="G53" s="36">
        <f>IF(G47&lt;G50,G50-G47,0)</f>
        <v>0</v>
      </c>
      <c r="H53" s="36">
        <f t="shared" ref="H53:U53" si="2">IF(H47&lt;H50,H50-H47,0)</f>
        <v>0</v>
      </c>
      <c r="I53" s="36">
        <f t="shared" si="2"/>
        <v>0</v>
      </c>
      <c r="J53" s="36">
        <f t="shared" si="2"/>
        <v>0</v>
      </c>
      <c r="K53" s="36">
        <f t="shared" si="2"/>
        <v>0</v>
      </c>
      <c r="L53" s="36">
        <f t="shared" si="2"/>
        <v>0</v>
      </c>
      <c r="M53" s="36">
        <f t="shared" si="2"/>
        <v>0</v>
      </c>
      <c r="N53" s="36">
        <f t="shared" si="2"/>
        <v>0</v>
      </c>
      <c r="O53" s="36">
        <f t="shared" si="2"/>
        <v>0</v>
      </c>
      <c r="P53" s="36">
        <f t="shared" si="2"/>
        <v>0</v>
      </c>
      <c r="Q53" s="36">
        <f t="shared" si="2"/>
        <v>0</v>
      </c>
      <c r="R53" s="36">
        <f t="shared" si="2"/>
        <v>0</v>
      </c>
      <c r="S53" s="36">
        <f t="shared" si="2"/>
        <v>0</v>
      </c>
      <c r="T53" s="36">
        <f t="shared" si="2"/>
        <v>0</v>
      </c>
      <c r="U53" s="41">
        <f t="shared" si="2"/>
        <v>0</v>
      </c>
    </row>
    <row r="54" spans="1:21" ht="12.6" thickBot="1" x14ac:dyDescent="0.45">
      <c r="A54" s="42"/>
      <c r="B54" s="43" t="s">
        <v>58</v>
      </c>
      <c r="C54" s="43"/>
      <c r="D54" s="43"/>
      <c r="E54" s="44"/>
      <c r="F54" s="43"/>
      <c r="G54" s="44">
        <f t="shared" ref="G54:T54" si="3">MIN(G47,G49)</f>
        <v>48</v>
      </c>
      <c r="H54" s="44">
        <f t="shared" si="3"/>
        <v>21</v>
      </c>
      <c r="I54" s="44">
        <f t="shared" si="3"/>
        <v>9</v>
      </c>
      <c r="J54" s="44">
        <f t="shared" si="3"/>
        <v>39</v>
      </c>
      <c r="K54" s="44">
        <f t="shared" si="3"/>
        <v>9</v>
      </c>
      <c r="L54" s="44">
        <f t="shared" si="3"/>
        <v>6</v>
      </c>
      <c r="M54" s="44">
        <f t="shared" si="3"/>
        <v>21</v>
      </c>
      <c r="N54" s="44">
        <f t="shared" si="3"/>
        <v>12</v>
      </c>
      <c r="O54" s="44">
        <f t="shared" si="3"/>
        <v>3</v>
      </c>
      <c r="P54" s="44">
        <f t="shared" si="3"/>
        <v>3</v>
      </c>
      <c r="Q54" s="44">
        <f t="shared" si="3"/>
        <v>0</v>
      </c>
      <c r="R54" s="44">
        <f t="shared" si="3"/>
        <v>3</v>
      </c>
      <c r="S54" s="44">
        <f t="shared" si="3"/>
        <v>0</v>
      </c>
      <c r="T54" s="44">
        <f t="shared" si="3"/>
        <v>6</v>
      </c>
      <c r="U54" s="45">
        <f>SUM(G54:T54)</f>
        <v>180</v>
      </c>
    </row>
    <row r="55" spans="1:21" ht="12.6" thickBot="1" x14ac:dyDescent="0.45"/>
    <row r="56" spans="1:21" x14ac:dyDescent="0.4">
      <c r="A56" s="96" t="s">
        <v>120</v>
      </c>
      <c r="B56" s="95"/>
      <c r="C56" s="22"/>
      <c r="D56" s="22"/>
      <c r="E56" s="22"/>
      <c r="F56" s="22"/>
      <c r="G56" s="22"/>
      <c r="H56" s="22"/>
      <c r="I56" s="22"/>
      <c r="J56" s="22"/>
      <c r="K56" s="24"/>
      <c r="L56" s="189" t="s">
        <v>108</v>
      </c>
      <c r="M56" s="190"/>
      <c r="N56" s="190"/>
      <c r="O56" s="190"/>
      <c r="P56" s="190"/>
      <c r="Q56" s="190"/>
      <c r="R56" s="190"/>
      <c r="S56" s="190"/>
      <c r="T56" s="190"/>
      <c r="U56" s="191"/>
    </row>
    <row r="57" spans="1:21" x14ac:dyDescent="0.4">
      <c r="A57" s="155" t="s">
        <v>121</v>
      </c>
      <c r="B57" s="152"/>
      <c r="C57" s="19"/>
      <c r="D57" s="19"/>
      <c r="E57" s="19"/>
      <c r="F57" s="19"/>
      <c r="G57" s="19"/>
      <c r="H57" s="19"/>
      <c r="I57" s="19"/>
      <c r="J57" s="19"/>
      <c r="K57" s="25"/>
      <c r="L57" s="153"/>
      <c r="M57" s="20"/>
      <c r="N57" s="20"/>
      <c r="O57" s="20"/>
      <c r="P57" s="20"/>
      <c r="Q57" s="20"/>
      <c r="R57" s="20"/>
      <c r="S57" s="20"/>
      <c r="T57" s="20"/>
      <c r="U57" s="154"/>
    </row>
    <row r="58" spans="1:21" ht="51" customHeight="1" thickBot="1" x14ac:dyDescent="0.45">
      <c r="A58" s="171"/>
      <c r="B58" s="172"/>
      <c r="C58" s="172"/>
      <c r="D58" s="172"/>
      <c r="E58" s="172"/>
      <c r="F58" s="172"/>
      <c r="G58" s="172"/>
      <c r="H58" s="172"/>
      <c r="I58" s="172"/>
      <c r="J58" s="172"/>
      <c r="K58" s="173"/>
      <c r="L58" s="168" t="s">
        <v>99</v>
      </c>
      <c r="M58" s="169"/>
      <c r="N58" s="169"/>
      <c r="O58" s="169"/>
      <c r="P58" s="169"/>
      <c r="Q58" s="169"/>
      <c r="R58" s="169"/>
      <c r="S58" s="169"/>
      <c r="T58" s="169"/>
      <c r="U58" s="170"/>
    </row>
    <row r="59" spans="1:21" ht="12.6" thickBot="1" x14ac:dyDescent="0.45">
      <c r="B59" s="19"/>
      <c r="C59" s="19"/>
      <c r="D59" s="19"/>
      <c r="E59" s="19"/>
      <c r="F59" s="20"/>
      <c r="G59" s="19"/>
      <c r="H59" s="19"/>
      <c r="I59" s="19"/>
      <c r="J59" s="19"/>
      <c r="K59" s="19"/>
      <c r="L59" s="19"/>
      <c r="M59" s="19"/>
      <c r="N59" s="19"/>
      <c r="O59" s="20"/>
      <c r="P59" s="20"/>
      <c r="Q59" s="20"/>
      <c r="R59" s="20"/>
      <c r="S59" s="20"/>
      <c r="T59" s="19"/>
      <c r="U59" s="19"/>
    </row>
    <row r="60" spans="1:21" x14ac:dyDescent="0.4">
      <c r="A60" s="97" t="s">
        <v>84</v>
      </c>
      <c r="B60" s="22"/>
      <c r="C60" s="22"/>
      <c r="D60" s="22"/>
      <c r="E60" s="22"/>
      <c r="F60" s="163"/>
      <c r="G60" s="22"/>
      <c r="H60" s="22"/>
      <c r="I60" s="22"/>
      <c r="J60" s="22"/>
      <c r="K60" s="22"/>
      <c r="L60" s="22"/>
      <c r="M60" s="22"/>
      <c r="N60" s="22"/>
      <c r="O60" s="163"/>
      <c r="P60" s="163"/>
      <c r="Q60" s="163"/>
      <c r="R60" s="163"/>
      <c r="S60" s="163"/>
      <c r="T60" s="22"/>
      <c r="U60" s="24"/>
    </row>
    <row r="61" spans="1:21" ht="36" customHeight="1" x14ac:dyDescent="0.4">
      <c r="A61" s="165" t="s">
        <v>88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7"/>
    </row>
    <row r="62" spans="1:21" x14ac:dyDescent="0.4">
      <c r="A62" s="46"/>
      <c r="B62" s="19"/>
      <c r="C62" s="19"/>
      <c r="D62" s="19"/>
      <c r="E62" s="19"/>
      <c r="F62" s="20"/>
      <c r="G62" s="19"/>
      <c r="H62" s="19"/>
      <c r="I62" s="19"/>
      <c r="J62" s="19"/>
      <c r="K62" s="19"/>
      <c r="L62" s="19"/>
      <c r="M62" s="19"/>
      <c r="N62" s="99" t="s">
        <v>86</v>
      </c>
      <c r="O62" s="20"/>
      <c r="P62" s="20"/>
      <c r="Q62" s="20"/>
      <c r="R62" s="20"/>
      <c r="S62" s="20"/>
      <c r="T62" s="19"/>
      <c r="U62" s="25"/>
    </row>
    <row r="63" spans="1:21" x14ac:dyDescent="0.4">
      <c r="A63" s="98" t="s">
        <v>85</v>
      </c>
      <c r="B63" s="19"/>
      <c r="C63" s="19"/>
      <c r="D63" s="19"/>
      <c r="E63" s="19"/>
      <c r="F63" s="20"/>
      <c r="G63" s="19"/>
      <c r="H63" s="19"/>
      <c r="I63" s="19"/>
      <c r="J63" s="19"/>
      <c r="K63" s="19"/>
      <c r="L63" s="19"/>
      <c r="M63" s="19"/>
      <c r="N63" s="19"/>
      <c r="O63" s="20"/>
      <c r="P63" s="20"/>
      <c r="Q63" s="20"/>
      <c r="R63" s="20"/>
      <c r="S63" s="20"/>
      <c r="T63" s="19"/>
      <c r="U63" s="25"/>
    </row>
    <row r="64" spans="1:21" x14ac:dyDescent="0.4">
      <c r="A64" s="46"/>
      <c r="B64" s="19"/>
      <c r="C64" s="19"/>
      <c r="D64" s="19"/>
      <c r="E64" s="19"/>
      <c r="F64" s="20"/>
      <c r="G64" s="19"/>
      <c r="H64" s="19"/>
      <c r="I64" s="19"/>
      <c r="J64" s="19"/>
      <c r="K64" s="19"/>
      <c r="L64" s="99" t="s">
        <v>87</v>
      </c>
      <c r="M64" s="19"/>
      <c r="N64" s="19"/>
      <c r="O64" s="20"/>
      <c r="P64" s="20"/>
      <c r="Q64" s="20"/>
      <c r="R64" s="20"/>
      <c r="S64" s="20"/>
      <c r="T64" s="19"/>
      <c r="U64" s="25"/>
    </row>
    <row r="65" spans="1:21" ht="12.6" thickBot="1" x14ac:dyDescent="0.45">
      <c r="A65" s="26"/>
      <c r="B65" s="27"/>
      <c r="C65" s="27"/>
      <c r="D65" s="27"/>
      <c r="E65" s="27"/>
      <c r="F65" s="164"/>
      <c r="G65" s="27"/>
      <c r="H65" s="27"/>
      <c r="I65" s="27"/>
      <c r="J65" s="27"/>
      <c r="K65" s="27"/>
      <c r="L65" s="27"/>
      <c r="M65" s="27"/>
      <c r="N65" s="27"/>
      <c r="O65" s="164"/>
      <c r="P65" s="164"/>
      <c r="Q65" s="164"/>
      <c r="R65" s="164"/>
      <c r="S65" s="164"/>
      <c r="T65" s="27"/>
      <c r="U65" s="29"/>
    </row>
  </sheetData>
  <sheetProtection selectLockedCells="1" selectUnlockedCells="1"/>
  <mergeCells count="21">
    <mergeCell ref="N51:T51"/>
    <mergeCell ref="L56:U56"/>
    <mergeCell ref="A58:K58"/>
    <mergeCell ref="L58:U58"/>
    <mergeCell ref="A61:U61"/>
    <mergeCell ref="A4:F4"/>
    <mergeCell ref="A5:F5"/>
    <mergeCell ref="A6:F6"/>
    <mergeCell ref="A7:F7"/>
    <mergeCell ref="G51:H51"/>
    <mergeCell ref="I51:L51"/>
    <mergeCell ref="A1:U1"/>
    <mergeCell ref="A2:U2"/>
    <mergeCell ref="A3:F3"/>
    <mergeCell ref="G3:H7"/>
    <mergeCell ref="I3:L7"/>
    <mergeCell ref="M3:M7"/>
    <mergeCell ref="N3:N7"/>
    <mergeCell ref="O3:P7"/>
    <mergeCell ref="Q3:T7"/>
    <mergeCell ref="U3:U7"/>
  </mergeCells>
  <conditionalFormatting sqref="G47">
    <cfRule type="cellIs" dxfId="17" priority="4" stopIfTrue="1" operator="notBetween">
      <formula>G$50</formula>
      <formula>G$49</formula>
    </cfRule>
  </conditionalFormatting>
  <conditionalFormatting sqref="H47:T47">
    <cfRule type="cellIs" dxfId="16" priority="3" stopIfTrue="1" operator="notBetween">
      <formula>H$50</formula>
      <formula>H$49</formula>
    </cfRule>
  </conditionalFormatting>
  <conditionalFormatting sqref="U47">
    <cfRule type="cellIs" dxfId="15" priority="2" stopIfTrue="1" operator="notBetween">
      <formula>U$50</formula>
      <formula>U$49</formula>
    </cfRule>
  </conditionalFormatting>
  <conditionalFormatting sqref="N29:N31">
    <cfRule type="expression" dxfId="14" priority="101" stopIfTrue="1">
      <formula>AND(SUM($M$29:$M$31)&gt;0,M29=0)</formula>
    </cfRule>
  </conditionalFormatting>
  <conditionalFormatting sqref="M33:M38 M40:M41">
    <cfRule type="expression" dxfId="13" priority="105" stopIfTrue="1">
      <formula>OR(AND(($T$27+#REF!)=0,SUM($M$29:$M$41)&lt;12),$M33&gt;0)</formula>
    </cfRule>
  </conditionalFormatting>
  <conditionalFormatting sqref="M29:M31">
    <cfRule type="expression" dxfId="12" priority="107" stopIfTrue="1">
      <formula>AND(SUM($M$29:$M$40)+$T$27+#REF!&gt;=12,M29=0)</formula>
    </cfRule>
  </conditionalFormatting>
  <printOptions horizontalCentered="1" verticalCentered="1"/>
  <pageMargins left="0" right="0" top="0.78740157480314965" bottom="0" header="0.39370078740157483" footer="0"/>
  <pageSetup paperSize="9" scale="76" firstPageNumber="0" orientation="portrait" r:id="rId1"/>
  <headerFooter alignWithMargins="0">
    <oddHeader>&amp;L
&amp;RVersione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2B2C2-0D4B-43D4-BAFF-FF4F8E70B160}">
  <sheetPr>
    <pageSetUpPr fitToPage="1"/>
  </sheetPr>
  <dimension ref="A1:W68"/>
  <sheetViews>
    <sheetView showWhiteSpace="0" view="pageLayout" zoomScaleNormal="100" workbookViewId="0">
      <selection activeCell="B30" sqref="B30"/>
    </sheetView>
  </sheetViews>
  <sheetFormatPr defaultColWidth="9.109375" defaultRowHeight="12.3" x14ac:dyDescent="0.4"/>
  <cols>
    <col min="1" max="1" width="8.71875" style="1" customWidth="1"/>
    <col min="2" max="2" width="35.27734375" style="1" customWidth="1"/>
    <col min="3" max="3" width="10.109375" style="1" customWidth="1"/>
    <col min="4" max="4" width="4.609375" style="1" customWidth="1"/>
    <col min="5" max="5" width="3.27734375" style="1" customWidth="1"/>
    <col min="6" max="6" width="3.27734375" style="2" customWidth="1"/>
    <col min="7" max="14" width="4.609375" style="1" customWidth="1"/>
    <col min="15" max="19" width="4.609375" style="2" customWidth="1"/>
    <col min="20" max="21" width="4.609375" style="1" customWidth="1"/>
    <col min="22" max="22" width="9.109375" style="1"/>
    <col min="23" max="23" width="9.27734375" style="1" customWidth="1"/>
    <col min="24" max="16384" width="9.109375" style="1"/>
  </cols>
  <sheetData>
    <row r="1" spans="1:23" ht="24" customHeight="1" x14ac:dyDescent="0.4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7"/>
    </row>
    <row r="2" spans="1:23" ht="25.5" customHeight="1" thickBot="1" x14ac:dyDescent="0.45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20"/>
    </row>
    <row r="3" spans="1:23" s="3" customFormat="1" ht="18" customHeight="1" x14ac:dyDescent="0.4">
      <c r="A3" s="233" t="s">
        <v>98</v>
      </c>
      <c r="B3" s="234"/>
      <c r="C3" s="234"/>
      <c r="D3" s="234"/>
      <c r="E3" s="234"/>
      <c r="F3" s="235"/>
      <c r="G3" s="195" t="s">
        <v>1</v>
      </c>
      <c r="H3" s="196"/>
      <c r="I3" s="224" t="s">
        <v>2</v>
      </c>
      <c r="J3" s="225"/>
      <c r="K3" s="225"/>
      <c r="L3" s="226"/>
      <c r="M3" s="221" t="s">
        <v>3</v>
      </c>
      <c r="N3" s="186" t="s">
        <v>4</v>
      </c>
      <c r="O3" s="209" t="s">
        <v>5</v>
      </c>
      <c r="P3" s="210"/>
      <c r="Q3" s="177" t="s">
        <v>6</v>
      </c>
      <c r="R3" s="178"/>
      <c r="S3" s="178"/>
      <c r="T3" s="179"/>
      <c r="U3" s="174" t="s">
        <v>7</v>
      </c>
    </row>
    <row r="4" spans="1:23" s="3" customFormat="1" ht="18" customHeight="1" x14ac:dyDescent="0.4">
      <c r="A4" s="192" t="s">
        <v>95</v>
      </c>
      <c r="B4" s="193"/>
      <c r="C4" s="193"/>
      <c r="D4" s="193"/>
      <c r="E4" s="193"/>
      <c r="F4" s="194"/>
      <c r="G4" s="197"/>
      <c r="H4" s="198"/>
      <c r="I4" s="227"/>
      <c r="J4" s="228"/>
      <c r="K4" s="228"/>
      <c r="L4" s="229"/>
      <c r="M4" s="222"/>
      <c r="N4" s="187"/>
      <c r="O4" s="211"/>
      <c r="P4" s="212"/>
      <c r="Q4" s="180"/>
      <c r="R4" s="181"/>
      <c r="S4" s="181"/>
      <c r="T4" s="182"/>
      <c r="U4" s="175"/>
    </row>
    <row r="5" spans="1:23" s="3" customFormat="1" ht="18" customHeight="1" x14ac:dyDescent="0.4">
      <c r="A5" s="192" t="s">
        <v>96</v>
      </c>
      <c r="B5" s="193"/>
      <c r="C5" s="193"/>
      <c r="D5" s="193"/>
      <c r="E5" s="193"/>
      <c r="F5" s="194"/>
      <c r="G5" s="197"/>
      <c r="H5" s="198"/>
      <c r="I5" s="227"/>
      <c r="J5" s="228"/>
      <c r="K5" s="228"/>
      <c r="L5" s="229"/>
      <c r="M5" s="222"/>
      <c r="N5" s="187"/>
      <c r="O5" s="211"/>
      <c r="P5" s="212"/>
      <c r="Q5" s="180"/>
      <c r="R5" s="181"/>
      <c r="S5" s="181"/>
      <c r="T5" s="182"/>
      <c r="U5" s="175"/>
    </row>
    <row r="6" spans="1:23" s="3" customFormat="1" ht="18" customHeight="1" x14ac:dyDescent="0.4">
      <c r="A6" s="192" t="s">
        <v>97</v>
      </c>
      <c r="B6" s="193"/>
      <c r="C6" s="193"/>
      <c r="D6" s="193"/>
      <c r="E6" s="193"/>
      <c r="F6" s="194"/>
      <c r="G6" s="197"/>
      <c r="H6" s="198"/>
      <c r="I6" s="227"/>
      <c r="J6" s="228"/>
      <c r="K6" s="228"/>
      <c r="L6" s="229"/>
      <c r="M6" s="222"/>
      <c r="N6" s="187"/>
      <c r="O6" s="211"/>
      <c r="P6" s="212"/>
      <c r="Q6" s="180"/>
      <c r="R6" s="181"/>
      <c r="S6" s="181"/>
      <c r="T6" s="182"/>
      <c r="U6" s="175"/>
    </row>
    <row r="7" spans="1:23" s="3" customFormat="1" ht="18" customHeight="1" x14ac:dyDescent="0.4">
      <c r="A7" s="203" t="str">
        <f ca="1">CONCATENATE("Data: ",TEXT(TODAY(),"gg/mm/aaaa"))</f>
        <v>Data: 09/12/2021</v>
      </c>
      <c r="B7" s="204"/>
      <c r="C7" s="204"/>
      <c r="D7" s="204"/>
      <c r="E7" s="204"/>
      <c r="F7" s="205"/>
      <c r="G7" s="199"/>
      <c r="H7" s="200"/>
      <c r="I7" s="230"/>
      <c r="J7" s="231"/>
      <c r="K7" s="231"/>
      <c r="L7" s="232"/>
      <c r="M7" s="223"/>
      <c r="N7" s="188"/>
      <c r="O7" s="213"/>
      <c r="P7" s="214"/>
      <c r="Q7" s="183"/>
      <c r="R7" s="184"/>
      <c r="S7" s="184"/>
      <c r="T7" s="185"/>
      <c r="U7" s="176"/>
    </row>
    <row r="8" spans="1:23" s="3" customFormat="1" ht="87" customHeight="1" thickBot="1" x14ac:dyDescent="0.45">
      <c r="A8" s="53" t="s">
        <v>74</v>
      </c>
      <c r="B8" s="159" t="s">
        <v>8</v>
      </c>
      <c r="C8" s="55" t="s">
        <v>9</v>
      </c>
      <c r="D8" s="56" t="s">
        <v>10</v>
      </c>
      <c r="E8" s="55" t="s">
        <v>100</v>
      </c>
      <c r="F8" s="57" t="s">
        <v>11</v>
      </c>
      <c r="G8" s="58" t="s">
        <v>103</v>
      </c>
      <c r="H8" s="59" t="s">
        <v>12</v>
      </c>
      <c r="I8" s="60" t="s">
        <v>13</v>
      </c>
      <c r="J8" s="61" t="s">
        <v>14</v>
      </c>
      <c r="K8" s="61" t="s">
        <v>15</v>
      </c>
      <c r="L8" s="62" t="s">
        <v>16</v>
      </c>
      <c r="M8" s="63"/>
      <c r="N8" s="64"/>
      <c r="O8" s="65" t="s">
        <v>17</v>
      </c>
      <c r="P8" s="66" t="s">
        <v>18</v>
      </c>
      <c r="Q8" s="67" t="s">
        <v>19</v>
      </c>
      <c r="R8" s="68" t="s">
        <v>20</v>
      </c>
      <c r="S8" s="100" t="s">
        <v>89</v>
      </c>
      <c r="T8" s="69" t="s">
        <v>21</v>
      </c>
      <c r="U8" s="70"/>
    </row>
    <row r="9" spans="1:23" x14ac:dyDescent="0.4">
      <c r="A9" s="145" t="s">
        <v>76</v>
      </c>
      <c r="B9" s="78" t="s">
        <v>22</v>
      </c>
      <c r="C9" s="79" t="s">
        <v>23</v>
      </c>
      <c r="D9" s="80">
        <v>12</v>
      </c>
      <c r="E9" s="115" t="s">
        <v>101</v>
      </c>
      <c r="F9" s="143"/>
      <c r="G9" s="81">
        <v>12</v>
      </c>
      <c r="H9" s="82"/>
      <c r="I9" s="82"/>
      <c r="J9" s="82"/>
      <c r="K9" s="82"/>
      <c r="L9" s="82"/>
      <c r="M9" s="82"/>
      <c r="N9" s="82"/>
      <c r="O9" s="82"/>
      <c r="P9" s="82"/>
      <c r="Q9" s="105"/>
      <c r="R9" s="112"/>
      <c r="S9" s="112"/>
      <c r="T9" s="112"/>
      <c r="U9" s="107">
        <f t="shared" ref="U9:U48" si="0">IF(SUM(G9:T9)=0,"",IF(SUM(G9:T9)=D9,D9,"Err"))</f>
        <v>12</v>
      </c>
    </row>
    <row r="10" spans="1:23" x14ac:dyDescent="0.4">
      <c r="A10" s="144" t="s">
        <v>77</v>
      </c>
      <c r="B10" s="47" t="s">
        <v>24</v>
      </c>
      <c r="C10" s="4" t="s">
        <v>25</v>
      </c>
      <c r="D10" s="5">
        <v>9</v>
      </c>
      <c r="E10" s="115" t="s">
        <v>101</v>
      </c>
      <c r="F10" s="115"/>
      <c r="G10" s="8">
        <v>6</v>
      </c>
      <c r="H10" s="9"/>
      <c r="I10" s="9"/>
      <c r="J10" s="9"/>
      <c r="K10" s="9"/>
      <c r="L10" s="9"/>
      <c r="M10" s="9"/>
      <c r="N10" s="9"/>
      <c r="O10" s="9"/>
      <c r="P10" s="9"/>
      <c r="Q10" s="106"/>
      <c r="R10" s="111">
        <v>3</v>
      </c>
      <c r="S10" s="110"/>
      <c r="T10" s="110"/>
      <c r="U10" s="108">
        <f t="shared" si="0"/>
        <v>9</v>
      </c>
    </row>
    <row r="11" spans="1:23" x14ac:dyDescent="0.4">
      <c r="A11" s="144" t="s">
        <v>79</v>
      </c>
      <c r="B11" s="47" t="s">
        <v>26</v>
      </c>
      <c r="C11" s="4" t="s">
        <v>27</v>
      </c>
      <c r="D11" s="5">
        <v>12</v>
      </c>
      <c r="E11" s="115" t="s">
        <v>101</v>
      </c>
      <c r="F11" s="115"/>
      <c r="G11" s="8">
        <v>12</v>
      </c>
      <c r="H11" s="9"/>
      <c r="I11" s="9"/>
      <c r="J11" s="9"/>
      <c r="K11" s="9"/>
      <c r="L11" s="9"/>
      <c r="M11" s="9"/>
      <c r="N11" s="9"/>
      <c r="O11" s="9"/>
      <c r="P11" s="9"/>
      <c r="Q11" s="106"/>
      <c r="R11" s="110"/>
      <c r="S11" s="110"/>
      <c r="T11" s="110"/>
      <c r="U11" s="108">
        <f t="shared" si="0"/>
        <v>12</v>
      </c>
    </row>
    <row r="12" spans="1:23" x14ac:dyDescent="0.4">
      <c r="A12" s="144" t="s">
        <v>80</v>
      </c>
      <c r="B12" s="47" t="s">
        <v>28</v>
      </c>
      <c r="C12" s="4" t="s">
        <v>29</v>
      </c>
      <c r="D12" s="5">
        <v>12</v>
      </c>
      <c r="E12" s="115" t="s">
        <v>101</v>
      </c>
      <c r="F12" s="115"/>
      <c r="G12" s="9"/>
      <c r="H12" s="8">
        <v>12</v>
      </c>
      <c r="I12" s="9"/>
      <c r="J12" s="9"/>
      <c r="K12" s="9"/>
      <c r="L12" s="9"/>
      <c r="M12" s="9"/>
      <c r="N12" s="9"/>
      <c r="O12" s="9"/>
      <c r="P12" s="9"/>
      <c r="Q12" s="106"/>
      <c r="R12" s="110"/>
      <c r="S12" s="110"/>
      <c r="T12" s="110"/>
      <c r="U12" s="108">
        <f t="shared" si="0"/>
        <v>12</v>
      </c>
      <c r="W12" s="93"/>
    </row>
    <row r="13" spans="1:23" x14ac:dyDescent="0.4">
      <c r="A13" s="144" t="s">
        <v>81</v>
      </c>
      <c r="B13" s="47" t="s">
        <v>30</v>
      </c>
      <c r="C13" s="4" t="s">
        <v>25</v>
      </c>
      <c r="D13" s="5">
        <v>9</v>
      </c>
      <c r="E13" s="116" t="s">
        <v>101</v>
      </c>
      <c r="F13" s="115"/>
      <c r="G13" s="8">
        <v>9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109"/>
      <c r="S13" s="109"/>
      <c r="T13" s="109"/>
      <c r="U13" s="84">
        <f t="shared" si="0"/>
        <v>9</v>
      </c>
    </row>
    <row r="14" spans="1:23" x14ac:dyDescent="0.4">
      <c r="A14" s="144" t="s">
        <v>60</v>
      </c>
      <c r="B14" s="47" t="s">
        <v>31</v>
      </c>
      <c r="C14" s="10" t="s">
        <v>25</v>
      </c>
      <c r="D14" s="5">
        <v>9</v>
      </c>
      <c r="E14" s="115" t="s">
        <v>101</v>
      </c>
      <c r="F14" s="115"/>
      <c r="G14" s="8">
        <v>9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84">
        <f t="shared" si="0"/>
        <v>9</v>
      </c>
    </row>
    <row r="15" spans="1:23" ht="13.5" customHeight="1" x14ac:dyDescent="0.4">
      <c r="A15" s="144" t="s">
        <v>62</v>
      </c>
      <c r="B15" s="47" t="s">
        <v>32</v>
      </c>
      <c r="C15" s="4" t="s">
        <v>23</v>
      </c>
      <c r="D15" s="5">
        <v>9</v>
      </c>
      <c r="E15" s="115" t="s">
        <v>101</v>
      </c>
      <c r="F15" s="115"/>
      <c r="G15" s="9"/>
      <c r="H15" s="9"/>
      <c r="I15" s="9"/>
      <c r="J15" s="9"/>
      <c r="K15" s="9"/>
      <c r="L15" s="9"/>
      <c r="M15" s="8">
        <v>9</v>
      </c>
      <c r="N15" s="9"/>
      <c r="O15" s="9"/>
      <c r="P15" s="9"/>
      <c r="Q15" s="9"/>
      <c r="R15" s="9"/>
      <c r="S15" s="9"/>
      <c r="T15" s="9"/>
      <c r="U15" s="84">
        <f t="shared" si="0"/>
        <v>9</v>
      </c>
    </row>
    <row r="16" spans="1:23" x14ac:dyDescent="0.4">
      <c r="A16" s="144" t="s">
        <v>61</v>
      </c>
      <c r="B16" s="18" t="s">
        <v>33</v>
      </c>
      <c r="C16" s="4" t="s">
        <v>29</v>
      </c>
      <c r="D16" s="5">
        <v>9</v>
      </c>
      <c r="E16" s="115" t="s">
        <v>101</v>
      </c>
      <c r="F16" s="115"/>
      <c r="G16" s="9"/>
      <c r="H16" s="8">
        <v>9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84">
        <f>IF(SUM(G16:T16)=0,"",IF(SUM(G16:T16)=D16,D16,"Err"))</f>
        <v>9</v>
      </c>
    </row>
    <row r="17" spans="1:23" x14ac:dyDescent="0.4">
      <c r="A17" s="144" t="s">
        <v>63</v>
      </c>
      <c r="B17" s="47" t="s">
        <v>34</v>
      </c>
      <c r="C17" s="4" t="s">
        <v>35</v>
      </c>
      <c r="D17" s="5">
        <v>6</v>
      </c>
      <c r="E17" s="115" t="s">
        <v>101</v>
      </c>
      <c r="F17" s="115"/>
      <c r="G17" s="9"/>
      <c r="H17" s="9"/>
      <c r="I17" s="9"/>
      <c r="J17" s="9"/>
      <c r="K17" s="9"/>
      <c r="L17" s="9"/>
      <c r="M17" s="8">
        <v>6</v>
      </c>
      <c r="N17" s="9"/>
      <c r="O17" s="9"/>
      <c r="P17" s="9"/>
      <c r="Q17" s="9"/>
      <c r="R17" s="9"/>
      <c r="S17" s="9"/>
      <c r="T17" s="9"/>
      <c r="U17" s="84">
        <f t="shared" si="0"/>
        <v>6</v>
      </c>
    </row>
    <row r="18" spans="1:23" x14ac:dyDescent="0.4">
      <c r="A18" s="144" t="s">
        <v>65</v>
      </c>
      <c r="B18" s="18" t="s">
        <v>36</v>
      </c>
      <c r="C18" s="4" t="s">
        <v>37</v>
      </c>
      <c r="D18" s="5">
        <v>9</v>
      </c>
      <c r="E18" s="115" t="s">
        <v>101</v>
      </c>
      <c r="F18" s="115"/>
      <c r="G18" s="9"/>
      <c r="H18" s="9"/>
      <c r="I18" s="9"/>
      <c r="J18" s="8">
        <v>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84">
        <f t="shared" si="0"/>
        <v>9</v>
      </c>
    </row>
    <row r="19" spans="1:23" x14ac:dyDescent="0.4">
      <c r="A19" s="144" t="s">
        <v>66</v>
      </c>
      <c r="B19" s="47" t="s">
        <v>38</v>
      </c>
      <c r="C19" s="4" t="s">
        <v>39</v>
      </c>
      <c r="D19" s="5">
        <v>9</v>
      </c>
      <c r="E19" s="115" t="s">
        <v>101</v>
      </c>
      <c r="F19" s="115"/>
      <c r="G19" s="9"/>
      <c r="H19" s="9"/>
      <c r="I19" s="11"/>
      <c r="J19" s="9"/>
      <c r="K19" s="8">
        <v>9</v>
      </c>
      <c r="L19" s="9"/>
      <c r="M19" s="9"/>
      <c r="N19" s="9"/>
      <c r="O19" s="9"/>
      <c r="P19" s="9"/>
      <c r="Q19" s="9"/>
      <c r="R19" s="9"/>
      <c r="S19" s="9"/>
      <c r="T19" s="9"/>
      <c r="U19" s="84">
        <f t="shared" si="0"/>
        <v>9</v>
      </c>
    </row>
    <row r="20" spans="1:23" x14ac:dyDescent="0.4">
      <c r="A20" s="144" t="s">
        <v>64</v>
      </c>
      <c r="B20" s="47" t="s">
        <v>40</v>
      </c>
      <c r="C20" s="4" t="s">
        <v>37</v>
      </c>
      <c r="D20" s="5">
        <v>9</v>
      </c>
      <c r="E20" s="115" t="s">
        <v>101</v>
      </c>
      <c r="F20" s="115"/>
      <c r="G20" s="9"/>
      <c r="H20" s="9"/>
      <c r="I20" s="9"/>
      <c r="J20" s="8">
        <v>9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84">
        <f t="shared" si="0"/>
        <v>9</v>
      </c>
    </row>
    <row r="21" spans="1:23" x14ac:dyDescent="0.4">
      <c r="A21" s="144" t="s">
        <v>69</v>
      </c>
      <c r="B21" s="47" t="s">
        <v>41</v>
      </c>
      <c r="C21" s="4" t="s">
        <v>39</v>
      </c>
      <c r="D21" s="5">
        <v>9</v>
      </c>
      <c r="E21" s="115" t="s">
        <v>101</v>
      </c>
      <c r="F21" s="115"/>
      <c r="G21" s="9"/>
      <c r="H21" s="9"/>
      <c r="I21" s="8">
        <v>9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84">
        <f t="shared" si="0"/>
        <v>9</v>
      </c>
    </row>
    <row r="22" spans="1:23" x14ac:dyDescent="0.4">
      <c r="A22" s="144" t="s">
        <v>134</v>
      </c>
      <c r="B22" s="18" t="s">
        <v>42</v>
      </c>
      <c r="C22" s="10" t="s">
        <v>43</v>
      </c>
      <c r="D22" s="5">
        <v>6</v>
      </c>
      <c r="E22" s="116" t="s">
        <v>101</v>
      </c>
      <c r="F22" s="115"/>
      <c r="G22" s="9"/>
      <c r="H22" s="9"/>
      <c r="I22" s="85"/>
      <c r="J22" s="8">
        <v>6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84">
        <f t="shared" si="0"/>
        <v>6</v>
      </c>
    </row>
    <row r="23" spans="1:23" x14ac:dyDescent="0.4">
      <c r="A23" s="144" t="s">
        <v>133</v>
      </c>
      <c r="B23" s="18" t="s">
        <v>44</v>
      </c>
      <c r="C23" s="4" t="s">
        <v>45</v>
      </c>
      <c r="D23" s="5">
        <v>6</v>
      </c>
      <c r="E23" s="116" t="s">
        <v>101</v>
      </c>
      <c r="F23" s="115"/>
      <c r="G23" s="9"/>
      <c r="H23" s="9"/>
      <c r="I23" s="9"/>
      <c r="J23" s="9"/>
      <c r="K23" s="9"/>
      <c r="L23" s="8">
        <v>6</v>
      </c>
      <c r="M23" s="9"/>
      <c r="N23" s="9"/>
      <c r="O23" s="9"/>
      <c r="P23" s="9"/>
      <c r="Q23" s="9"/>
      <c r="R23" s="9"/>
      <c r="S23" s="9"/>
      <c r="T23" s="9"/>
      <c r="U23" s="84">
        <f t="shared" si="0"/>
        <v>6</v>
      </c>
    </row>
    <row r="24" spans="1:23" x14ac:dyDescent="0.4">
      <c r="A24" s="144" t="s">
        <v>92</v>
      </c>
      <c r="B24" s="48" t="s">
        <v>59</v>
      </c>
      <c r="C24" s="4" t="s">
        <v>37</v>
      </c>
      <c r="D24" s="6">
        <v>9</v>
      </c>
      <c r="E24" s="115" t="s">
        <v>101</v>
      </c>
      <c r="F24" s="115"/>
      <c r="G24" s="9"/>
      <c r="H24" s="9"/>
      <c r="I24" s="9"/>
      <c r="J24" s="6">
        <v>9</v>
      </c>
      <c r="K24" s="9"/>
      <c r="L24" s="33"/>
      <c r="M24" s="9"/>
      <c r="N24" s="9"/>
      <c r="O24" s="9"/>
      <c r="P24" s="9"/>
      <c r="Q24" s="9"/>
      <c r="R24" s="9"/>
      <c r="S24" s="9"/>
      <c r="T24" s="34"/>
      <c r="U24" s="84">
        <f>IF(SUM(G24:T24)=0,"",IF(SUM(G24:T24)=D24,D24,"Err"))</f>
        <v>9</v>
      </c>
    </row>
    <row r="25" spans="1:23" x14ac:dyDescent="0.4">
      <c r="A25" s="144" t="s">
        <v>73</v>
      </c>
      <c r="B25" s="18" t="s">
        <v>46</v>
      </c>
      <c r="C25" s="4" t="s">
        <v>47</v>
      </c>
      <c r="D25" s="6">
        <v>6</v>
      </c>
      <c r="E25" s="115" t="s">
        <v>101</v>
      </c>
      <c r="F25" s="115"/>
      <c r="G25" s="9"/>
      <c r="H25" s="9"/>
      <c r="I25" s="9"/>
      <c r="J25" s="8">
        <v>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84">
        <f t="shared" si="0"/>
        <v>6</v>
      </c>
    </row>
    <row r="26" spans="1:23" x14ac:dyDescent="0.4">
      <c r="A26" s="144" t="s">
        <v>78</v>
      </c>
      <c r="B26" s="101" t="s">
        <v>90</v>
      </c>
      <c r="C26" s="4"/>
      <c r="D26" s="5">
        <v>3</v>
      </c>
      <c r="E26" s="117" t="s">
        <v>101</v>
      </c>
      <c r="F26" s="115"/>
      <c r="G26" s="9"/>
      <c r="H26" s="9"/>
      <c r="I26" s="9"/>
      <c r="J26" s="9"/>
      <c r="K26" s="9"/>
      <c r="L26" s="9"/>
      <c r="M26" s="9"/>
      <c r="N26" s="9"/>
      <c r="O26" s="9"/>
      <c r="P26" s="8">
        <v>3</v>
      </c>
      <c r="Q26" s="9"/>
      <c r="R26" s="9"/>
      <c r="S26" s="9"/>
      <c r="T26" s="9"/>
      <c r="U26" s="84">
        <f>IF(SUM(G26:T26)=0,"",IF(SUM(G26:T26)=D26,D26,"Err"))</f>
        <v>3</v>
      </c>
      <c r="W26" s="93"/>
    </row>
    <row r="27" spans="1:23" x14ac:dyDescent="0.4">
      <c r="A27" s="144" t="s">
        <v>94</v>
      </c>
      <c r="B27" s="47" t="s">
        <v>131</v>
      </c>
      <c r="C27" s="10"/>
      <c r="D27" s="6">
        <v>6</v>
      </c>
      <c r="E27" s="8"/>
      <c r="F27" s="7"/>
      <c r="G27" s="113" t="str">
        <f>IF(SUM(N27:T44)&gt;6,"PUOI SCEGLIERE SOLO UNO TRA TIROCINIO E ELABORATO","")</f>
        <v/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6"/>
      <c r="U27" s="84" t="str">
        <f>IF(SUM(G27:T27)=0,"",IF(SUM(G27:T27)=D27,D27,"Err"))</f>
        <v/>
      </c>
    </row>
    <row r="28" spans="1:23" x14ac:dyDescent="0.4">
      <c r="A28" s="144"/>
      <c r="B28" s="50" t="s">
        <v>142</v>
      </c>
      <c r="C28" s="10"/>
      <c r="D28" s="6"/>
      <c r="E28" s="8"/>
      <c r="F28" s="7"/>
      <c r="G28" s="151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84"/>
    </row>
    <row r="29" spans="1:23" x14ac:dyDescent="0.4">
      <c r="A29" s="144" t="s">
        <v>118</v>
      </c>
      <c r="B29" s="162" t="s">
        <v>148</v>
      </c>
      <c r="C29" s="102" t="s">
        <v>37</v>
      </c>
      <c r="D29" s="119">
        <v>6</v>
      </c>
      <c r="E29" s="120" t="s">
        <v>102</v>
      </c>
      <c r="F29" s="115"/>
      <c r="G29" s="9"/>
      <c r="H29" s="9"/>
      <c r="I29" s="9"/>
      <c r="J29" s="9"/>
      <c r="K29" s="9"/>
      <c r="L29" s="33"/>
      <c r="M29" s="6"/>
      <c r="N29" s="140"/>
      <c r="O29" s="9"/>
      <c r="P29" s="9"/>
      <c r="Q29" s="9"/>
      <c r="R29" s="9"/>
      <c r="S29" s="9"/>
      <c r="T29" s="121" t="str">
        <f>IF(SUM($M$29:$M$32)=0,"DEVI SCEGLIERE ALMENO UNO DEI QUATTRO","")</f>
        <v>DEVI SCEGLIERE ALMENO UNO DEI QUATTRO</v>
      </c>
      <c r="U29" s="84" t="str">
        <f>IF(SUM(G29:T29)=0,"",IF(SUM(G29:T29)=D29,D29,"Err"))</f>
        <v/>
      </c>
    </row>
    <row r="30" spans="1:23" x14ac:dyDescent="0.4">
      <c r="A30" s="144" t="s">
        <v>141</v>
      </c>
      <c r="B30" s="48" t="s">
        <v>145</v>
      </c>
      <c r="C30" s="4" t="s">
        <v>37</v>
      </c>
      <c r="D30" s="6">
        <v>6</v>
      </c>
      <c r="E30" s="114" t="s">
        <v>102</v>
      </c>
      <c r="F30" s="115"/>
      <c r="G30" s="9"/>
      <c r="H30" s="9"/>
      <c r="I30" s="9"/>
      <c r="J30" s="9"/>
      <c r="K30" s="9"/>
      <c r="L30" s="33"/>
      <c r="M30" s="6"/>
      <c r="N30" s="140"/>
      <c r="O30" s="9"/>
      <c r="P30" s="9"/>
      <c r="Q30" s="9"/>
      <c r="R30" s="9"/>
      <c r="S30" s="9"/>
      <c r="T30" s="121" t="str">
        <f>$T$29</f>
        <v>DEVI SCEGLIERE ALMENO UNO DEI QUATTRO</v>
      </c>
      <c r="U30" s="84" t="str">
        <f>IF(SUM(G30:T30)=0,"",IF(SUM(G30:T30)=D30,D30,"Err"))</f>
        <v/>
      </c>
    </row>
    <row r="31" spans="1:23" ht="24.6" x14ac:dyDescent="0.4">
      <c r="A31" s="144" t="s">
        <v>144</v>
      </c>
      <c r="B31" s="51" t="s">
        <v>143</v>
      </c>
      <c r="C31" s="158" t="s">
        <v>45</v>
      </c>
      <c r="D31" s="6">
        <v>6</v>
      </c>
      <c r="E31" s="114" t="s">
        <v>102</v>
      </c>
      <c r="F31" s="115"/>
      <c r="G31" s="9"/>
      <c r="H31" s="9"/>
      <c r="I31" s="9"/>
      <c r="J31" s="9"/>
      <c r="K31" s="9"/>
      <c r="L31" s="33"/>
      <c r="M31" s="6"/>
      <c r="N31" s="140"/>
      <c r="O31" s="9"/>
      <c r="P31" s="9"/>
      <c r="Q31" s="9"/>
      <c r="R31" s="9"/>
      <c r="S31" s="9"/>
      <c r="T31" s="121" t="str">
        <f>$T$29</f>
        <v>DEVI SCEGLIERE ALMENO UNO DEI QUATTRO</v>
      </c>
      <c r="U31" s="84"/>
    </row>
    <row r="32" spans="1:23" x14ac:dyDescent="0.4">
      <c r="A32" s="144" t="s">
        <v>72</v>
      </c>
      <c r="B32" s="48" t="s">
        <v>146</v>
      </c>
      <c r="C32" s="4" t="s">
        <v>39</v>
      </c>
      <c r="D32" s="5">
        <v>6</v>
      </c>
      <c r="E32" s="114" t="s">
        <v>102</v>
      </c>
      <c r="F32" s="115"/>
      <c r="G32" s="9"/>
      <c r="H32" s="9"/>
      <c r="I32" s="9"/>
      <c r="J32" s="9"/>
      <c r="K32" s="9"/>
      <c r="L32" s="9"/>
      <c r="M32" s="6"/>
      <c r="N32" s="140"/>
      <c r="O32" s="9"/>
      <c r="P32" s="9"/>
      <c r="Q32" s="9"/>
      <c r="R32" s="9"/>
      <c r="S32" s="9"/>
      <c r="T32" s="121" t="str">
        <f>$T$29</f>
        <v>DEVI SCEGLIERE ALMENO UNO DEI QUATTRO</v>
      </c>
      <c r="U32" s="84" t="str">
        <f t="shared" si="0"/>
        <v/>
      </c>
    </row>
    <row r="33" spans="1:21" x14ac:dyDescent="0.4">
      <c r="A33" s="83"/>
      <c r="B33" s="50" t="s">
        <v>48</v>
      </c>
      <c r="C33" s="4"/>
      <c r="D33" s="6"/>
      <c r="E33" s="6"/>
      <c r="F33" s="7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84" t="str">
        <f t="shared" si="0"/>
        <v/>
      </c>
    </row>
    <row r="34" spans="1:21" x14ac:dyDescent="0.4">
      <c r="A34" s="144" t="s">
        <v>68</v>
      </c>
      <c r="B34" s="49" t="s">
        <v>137</v>
      </c>
      <c r="C34" s="4" t="s">
        <v>50</v>
      </c>
      <c r="D34" s="5">
        <v>6</v>
      </c>
      <c r="E34" s="6"/>
      <c r="F34" s="7"/>
      <c r="G34" s="9"/>
      <c r="H34" s="9"/>
      <c r="I34" s="9"/>
      <c r="J34" s="9"/>
      <c r="K34" s="9"/>
      <c r="L34" s="9"/>
      <c r="M34" s="9"/>
      <c r="N34" s="13"/>
      <c r="O34" s="9"/>
      <c r="P34" s="9"/>
      <c r="Q34" s="9"/>
      <c r="R34" s="9"/>
      <c r="S34" s="9"/>
      <c r="T34" s="9"/>
      <c r="U34" s="84" t="str">
        <f>IF(SUM(G34:T34)=0,"",IF(SUM(G34:T34)=D34,D34,"Err"))</f>
        <v/>
      </c>
    </row>
    <row r="35" spans="1:21" x14ac:dyDescent="0.4">
      <c r="A35" s="144" t="s">
        <v>67</v>
      </c>
      <c r="B35" s="49" t="s">
        <v>109</v>
      </c>
      <c r="C35" s="4" t="s">
        <v>51</v>
      </c>
      <c r="D35" s="5">
        <v>6</v>
      </c>
      <c r="E35" s="6"/>
      <c r="F35" s="7"/>
      <c r="G35" s="9"/>
      <c r="H35" s="9"/>
      <c r="I35" s="9"/>
      <c r="J35" s="9"/>
      <c r="K35" s="9"/>
      <c r="L35" s="9"/>
      <c r="M35" s="9"/>
      <c r="N35" s="13"/>
      <c r="O35" s="9"/>
      <c r="P35" s="9"/>
      <c r="Q35" s="9"/>
      <c r="R35" s="9"/>
      <c r="S35" s="9"/>
      <c r="T35" s="9"/>
      <c r="U35" s="84" t="str">
        <f>IF(SUM(G35:T35)=0,"",IF(SUM(G35:T35)=D35,D35,"Err"))</f>
        <v/>
      </c>
    </row>
    <row r="36" spans="1:21" x14ac:dyDescent="0.4">
      <c r="A36" s="144" t="s">
        <v>70</v>
      </c>
      <c r="B36" s="101" t="s">
        <v>91</v>
      </c>
      <c r="C36" s="4" t="s">
        <v>49</v>
      </c>
      <c r="D36" s="5">
        <v>6</v>
      </c>
      <c r="E36" s="6"/>
      <c r="F36" s="7"/>
      <c r="G36" s="9"/>
      <c r="H36" s="9"/>
      <c r="I36" s="9"/>
      <c r="J36" s="9"/>
      <c r="K36" s="9"/>
      <c r="L36" s="9"/>
      <c r="M36" s="9"/>
      <c r="N36" s="13"/>
      <c r="O36" s="9"/>
      <c r="P36" s="9"/>
      <c r="Q36" s="9"/>
      <c r="R36" s="9"/>
      <c r="S36" s="9"/>
      <c r="T36" s="9"/>
      <c r="U36" s="84" t="str">
        <f t="shared" ref="U36:U42" si="1">IF(SUM(G36:T36)=0,"",IF(SUM(G36:T36)=D36,D36,"Err"))</f>
        <v/>
      </c>
    </row>
    <row r="37" spans="1:21" x14ac:dyDescent="0.4">
      <c r="A37" s="144" t="s">
        <v>110</v>
      </c>
      <c r="B37" s="49" t="s">
        <v>126</v>
      </c>
      <c r="C37" s="102" t="s">
        <v>37</v>
      </c>
      <c r="D37" s="5">
        <v>6</v>
      </c>
      <c r="E37" s="6"/>
      <c r="F37" s="7"/>
      <c r="G37" s="9"/>
      <c r="H37" s="9"/>
      <c r="I37" s="9"/>
      <c r="J37" s="9"/>
      <c r="K37" s="9"/>
      <c r="L37" s="9"/>
      <c r="M37" s="9"/>
      <c r="N37" s="13"/>
      <c r="O37" s="9"/>
      <c r="P37" s="9"/>
      <c r="Q37" s="9"/>
      <c r="R37" s="9"/>
      <c r="S37" s="9"/>
      <c r="T37" s="9"/>
      <c r="U37" s="84" t="str">
        <f t="shared" si="1"/>
        <v/>
      </c>
    </row>
    <row r="38" spans="1:21" x14ac:dyDescent="0.4">
      <c r="A38" s="144" t="s">
        <v>140</v>
      </c>
      <c r="B38" s="49" t="s">
        <v>139</v>
      </c>
      <c r="C38" s="102" t="s">
        <v>43</v>
      </c>
      <c r="D38" s="5"/>
      <c r="E38" s="6"/>
      <c r="F38" s="7"/>
      <c r="G38" s="9"/>
      <c r="H38" s="9"/>
      <c r="I38" s="9"/>
      <c r="J38" s="9"/>
      <c r="K38" s="9"/>
      <c r="L38" s="9"/>
      <c r="M38" s="9"/>
      <c r="N38" s="13"/>
      <c r="O38" s="9"/>
      <c r="P38" s="9"/>
      <c r="Q38" s="9"/>
      <c r="R38" s="9"/>
      <c r="S38" s="9"/>
      <c r="T38" s="9"/>
      <c r="U38" s="84"/>
    </row>
    <row r="39" spans="1:21" x14ac:dyDescent="0.4">
      <c r="A39" s="144" t="s">
        <v>136</v>
      </c>
      <c r="B39" s="49" t="s">
        <v>138</v>
      </c>
      <c r="C39" s="4" t="s">
        <v>50</v>
      </c>
      <c r="D39" s="5">
        <v>6</v>
      </c>
      <c r="E39" s="6"/>
      <c r="F39" s="7"/>
      <c r="G39" s="9"/>
      <c r="H39" s="9"/>
      <c r="I39" s="9"/>
      <c r="J39" s="9"/>
      <c r="K39" s="9"/>
      <c r="L39" s="9"/>
      <c r="M39" s="9"/>
      <c r="N39" s="13"/>
      <c r="O39" s="9"/>
      <c r="P39" s="9"/>
      <c r="Q39" s="9"/>
      <c r="R39" s="9"/>
      <c r="S39" s="9"/>
      <c r="T39" s="9"/>
      <c r="U39" s="84" t="str">
        <f>IF(SUM(G39:T39)=0,"",IF(SUM(G39:T39)=D39,D39,"Err"))</f>
        <v/>
      </c>
    </row>
    <row r="40" spans="1:21" ht="12.75" customHeight="1" x14ac:dyDescent="0.4">
      <c r="A40" s="144" t="s">
        <v>93</v>
      </c>
      <c r="B40" s="51" t="s">
        <v>128</v>
      </c>
      <c r="C40" s="102" t="s">
        <v>25</v>
      </c>
      <c r="D40" s="104">
        <v>9</v>
      </c>
      <c r="E40" s="8"/>
      <c r="F40" s="14"/>
      <c r="G40" s="9"/>
      <c r="H40" s="9"/>
      <c r="I40" s="9"/>
      <c r="J40" s="9"/>
      <c r="K40" s="9"/>
      <c r="L40" s="9"/>
      <c r="M40" s="9"/>
      <c r="N40" s="13"/>
      <c r="O40" s="9"/>
      <c r="P40" s="9"/>
      <c r="Q40" s="9"/>
      <c r="R40" s="9"/>
      <c r="S40" s="9"/>
      <c r="T40" s="103"/>
      <c r="U40" s="84" t="str">
        <f t="shared" si="1"/>
        <v/>
      </c>
    </row>
    <row r="41" spans="1:21" x14ac:dyDescent="0.4">
      <c r="A41" s="144" t="s">
        <v>114</v>
      </c>
      <c r="B41" s="49" t="s">
        <v>115</v>
      </c>
      <c r="C41" s="102" t="s">
        <v>116</v>
      </c>
      <c r="D41" s="5">
        <v>9</v>
      </c>
      <c r="E41" s="6"/>
      <c r="F41" s="7"/>
      <c r="G41" s="9"/>
      <c r="H41" s="9"/>
      <c r="I41" s="9"/>
      <c r="J41" s="9"/>
      <c r="K41" s="9"/>
      <c r="L41" s="9"/>
      <c r="M41" s="9"/>
      <c r="N41" s="13"/>
      <c r="O41" s="9"/>
      <c r="P41" s="9"/>
      <c r="Q41" s="9"/>
      <c r="R41" s="9"/>
      <c r="S41" s="9"/>
      <c r="T41" s="9"/>
      <c r="U41" s="84" t="str">
        <f>IF(SUM(G41:T41)=0,"",IF(SUM(G41:T41)=D41,D41,"Err"))</f>
        <v/>
      </c>
    </row>
    <row r="42" spans="1:21" x14ac:dyDescent="0.4">
      <c r="A42" s="144" t="s">
        <v>112</v>
      </c>
      <c r="B42" s="49" t="s">
        <v>111</v>
      </c>
      <c r="C42" s="102" t="s">
        <v>113</v>
      </c>
      <c r="D42" s="5">
        <v>9</v>
      </c>
      <c r="E42" s="6"/>
      <c r="F42" s="7"/>
      <c r="G42" s="9"/>
      <c r="H42" s="9"/>
      <c r="I42" s="9"/>
      <c r="J42" s="9"/>
      <c r="K42" s="9"/>
      <c r="L42" s="9"/>
      <c r="M42" s="9"/>
      <c r="N42" s="13"/>
      <c r="O42" s="9"/>
      <c r="P42" s="9"/>
      <c r="Q42" s="9"/>
      <c r="R42" s="9"/>
      <c r="S42" s="9"/>
      <c r="T42" s="9"/>
      <c r="U42" s="84" t="str">
        <f t="shared" si="1"/>
        <v/>
      </c>
    </row>
    <row r="43" spans="1:21" x14ac:dyDescent="0.4">
      <c r="A43" s="144"/>
      <c r="B43" s="50" t="s">
        <v>119</v>
      </c>
      <c r="C43" s="102"/>
      <c r="D43" s="5"/>
      <c r="E43" s="6"/>
      <c r="F43" s="7"/>
      <c r="G43" s="6"/>
      <c r="H43" s="6"/>
      <c r="I43" s="6"/>
      <c r="J43" s="6"/>
      <c r="K43" s="6"/>
      <c r="L43" s="6"/>
      <c r="M43" s="6"/>
      <c r="N43" s="8"/>
      <c r="O43" s="6"/>
      <c r="P43" s="6"/>
      <c r="Q43" s="6"/>
      <c r="R43" s="6"/>
      <c r="S43" s="6"/>
      <c r="T43" s="6"/>
      <c r="U43" s="84"/>
    </row>
    <row r="44" spans="1:21" x14ac:dyDescent="0.4">
      <c r="A44" s="144" t="s">
        <v>71</v>
      </c>
      <c r="B44" s="51" t="s">
        <v>132</v>
      </c>
      <c r="C44" s="10"/>
      <c r="D44" s="6">
        <v>6</v>
      </c>
      <c r="E44" s="8"/>
      <c r="F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21" t="str">
        <f>IF(T27&gt;0,"INCOMPATIBILE CON IL TIROCINIO","")</f>
        <v/>
      </c>
      <c r="T44" s="9"/>
      <c r="U44" s="84" t="str">
        <f t="shared" si="0"/>
        <v/>
      </c>
    </row>
    <row r="45" spans="1:21" x14ac:dyDescent="0.4">
      <c r="A45" s="83"/>
      <c r="B45" s="47"/>
      <c r="C45" s="10"/>
      <c r="D45" s="6"/>
      <c r="E45" s="8"/>
      <c r="F45" s="7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84" t="str">
        <f t="shared" si="0"/>
        <v/>
      </c>
    </row>
    <row r="46" spans="1:21" x14ac:dyDescent="0.4">
      <c r="A46" s="83"/>
      <c r="B46" s="52" t="s">
        <v>52</v>
      </c>
      <c r="C46" s="15"/>
      <c r="D46" s="6"/>
      <c r="E46" s="8"/>
      <c r="F46" s="7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84" t="str">
        <f t="shared" si="0"/>
        <v/>
      </c>
    </row>
    <row r="47" spans="1:21" ht="12.6" x14ac:dyDescent="0.45">
      <c r="A47" s="83"/>
      <c r="B47" s="142" t="s">
        <v>117</v>
      </c>
      <c r="C47" s="17"/>
      <c r="D47" s="8"/>
      <c r="E47" s="8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84" t="str">
        <f t="shared" si="0"/>
        <v/>
      </c>
    </row>
    <row r="48" spans="1:21" x14ac:dyDescent="0.4">
      <c r="A48" s="83"/>
      <c r="B48" s="52"/>
      <c r="C48" s="16"/>
      <c r="D48" s="8"/>
      <c r="E48" s="8"/>
      <c r="F48" s="1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84" t="str">
        <f t="shared" si="0"/>
        <v/>
      </c>
    </row>
    <row r="49" spans="1:21" ht="12.6" thickBot="1" x14ac:dyDescent="0.45">
      <c r="A49" s="94" t="s">
        <v>75</v>
      </c>
      <c r="B49" s="31" t="s">
        <v>17</v>
      </c>
      <c r="C49" s="86"/>
      <c r="D49" s="87">
        <v>3</v>
      </c>
      <c r="E49" s="32" t="s">
        <v>101</v>
      </c>
      <c r="F49" s="88"/>
      <c r="G49" s="89"/>
      <c r="H49" s="89"/>
      <c r="I49" s="89"/>
      <c r="J49" s="89"/>
      <c r="K49" s="89"/>
      <c r="L49" s="89"/>
      <c r="M49" s="89"/>
      <c r="N49" s="89"/>
      <c r="O49" s="90">
        <v>3</v>
      </c>
      <c r="P49" s="89"/>
      <c r="Q49" s="89"/>
      <c r="R49" s="89"/>
      <c r="S49" s="91"/>
      <c r="T49" s="91"/>
      <c r="U49" s="92">
        <f>IF(SUM(G49:T49)=0,"",IF(SUM(G49:T49)=D49,D49,"Err"))</f>
        <v>3</v>
      </c>
    </row>
    <row r="50" spans="1:21" ht="12.6" thickBot="1" x14ac:dyDescent="0.45">
      <c r="A50" s="71"/>
      <c r="B50" s="72" t="s">
        <v>53</v>
      </c>
      <c r="C50" s="73"/>
      <c r="D50" s="73">
        <f>SUM(D9:D49)</f>
        <v>249</v>
      </c>
      <c r="E50" s="74"/>
      <c r="F50" s="75"/>
      <c r="G50" s="76">
        <f t="shared" ref="G50:L50" si="2">SUM(G9:G49)</f>
        <v>48</v>
      </c>
      <c r="H50" s="76">
        <f t="shared" si="2"/>
        <v>21</v>
      </c>
      <c r="I50" s="76">
        <f t="shared" si="2"/>
        <v>9</v>
      </c>
      <c r="J50" s="76">
        <f t="shared" si="2"/>
        <v>39</v>
      </c>
      <c r="K50" s="76">
        <f t="shared" si="2"/>
        <v>9</v>
      </c>
      <c r="L50" s="76">
        <f t="shared" si="2"/>
        <v>6</v>
      </c>
      <c r="M50" s="76">
        <f>SUM(M9:M49)+M51</f>
        <v>15</v>
      </c>
      <c r="N50" s="76">
        <f>SUM(N9:N49)-M51</f>
        <v>0</v>
      </c>
      <c r="O50" s="76">
        <f t="shared" ref="O50:T50" si="3">SUM(O9:O49)</f>
        <v>3</v>
      </c>
      <c r="P50" s="76">
        <f t="shared" si="3"/>
        <v>3</v>
      </c>
      <c r="Q50" s="76">
        <f t="shared" si="3"/>
        <v>0</v>
      </c>
      <c r="R50" s="76">
        <f t="shared" si="3"/>
        <v>3</v>
      </c>
      <c r="S50" s="76">
        <f t="shared" si="3"/>
        <v>0</v>
      </c>
      <c r="T50" s="76">
        <f t="shared" si="3"/>
        <v>0</v>
      </c>
      <c r="U50" s="77">
        <f>SUM(G50:T50)</f>
        <v>156</v>
      </c>
    </row>
    <row r="51" spans="1:21" ht="12.6" thickBot="1" x14ac:dyDescent="0.45">
      <c r="B51" s="19"/>
      <c r="C51" s="19"/>
      <c r="D51" s="19"/>
      <c r="E51" s="20"/>
      <c r="F51" s="19"/>
      <c r="G51" s="19"/>
      <c r="H51" s="19"/>
      <c r="I51" s="19"/>
      <c r="J51" s="19"/>
      <c r="K51" s="19"/>
      <c r="L51" s="19"/>
      <c r="M51" s="141">
        <f>IF(SUM(M29:M32)=0,0,6-SUM(M29:M32))</f>
        <v>0</v>
      </c>
      <c r="N51" s="19"/>
      <c r="O51" s="20"/>
      <c r="P51" s="20"/>
      <c r="Q51" s="20"/>
      <c r="R51" s="20"/>
      <c r="S51" s="20"/>
      <c r="T51" s="19"/>
      <c r="U51" s="19"/>
    </row>
    <row r="52" spans="1:21" x14ac:dyDescent="0.4">
      <c r="A52" s="37"/>
      <c r="B52" s="38" t="s">
        <v>54</v>
      </c>
      <c r="C52" s="38"/>
      <c r="D52" s="38"/>
      <c r="E52" s="39"/>
      <c r="F52" s="126"/>
      <c r="G52" s="129">
        <v>60</v>
      </c>
      <c r="H52" s="130">
        <v>24</v>
      </c>
      <c r="I52" s="129">
        <v>27</v>
      </c>
      <c r="J52" s="39">
        <v>45</v>
      </c>
      <c r="K52" s="39">
        <v>21</v>
      </c>
      <c r="L52" s="130">
        <v>27</v>
      </c>
      <c r="M52" s="133">
        <v>33</v>
      </c>
      <c r="N52" s="129">
        <v>15</v>
      </c>
      <c r="O52" s="39">
        <v>3</v>
      </c>
      <c r="P52" s="39">
        <v>3</v>
      </c>
      <c r="Q52" s="39">
        <v>6</v>
      </c>
      <c r="R52" s="39">
        <v>6</v>
      </c>
      <c r="S52" s="39">
        <v>6</v>
      </c>
      <c r="T52" s="130">
        <v>9</v>
      </c>
      <c r="U52" s="136">
        <f>IF(AND(SUM(U41:U42)=18),186,185)</f>
        <v>185</v>
      </c>
    </row>
    <row r="53" spans="1:21" x14ac:dyDescent="0.4">
      <c r="A53" s="40"/>
      <c r="B53" s="35" t="s">
        <v>55</v>
      </c>
      <c r="C53" s="35"/>
      <c r="D53" s="35"/>
      <c r="E53" s="36"/>
      <c r="F53" s="127"/>
      <c r="G53" s="131">
        <v>45</v>
      </c>
      <c r="H53" s="132">
        <v>9</v>
      </c>
      <c r="I53" s="131">
        <v>6</v>
      </c>
      <c r="J53" s="36">
        <v>24</v>
      </c>
      <c r="K53" s="36">
        <v>0</v>
      </c>
      <c r="L53" s="132">
        <v>6</v>
      </c>
      <c r="M53" s="134">
        <v>18</v>
      </c>
      <c r="N53" s="131">
        <v>12</v>
      </c>
      <c r="O53" s="36">
        <v>3</v>
      </c>
      <c r="P53" s="36">
        <v>3</v>
      </c>
      <c r="Q53" s="36">
        <v>0</v>
      </c>
      <c r="R53" s="36">
        <v>0</v>
      </c>
      <c r="S53" s="36">
        <v>0</v>
      </c>
      <c r="T53" s="132">
        <v>0</v>
      </c>
      <c r="U53" s="137">
        <v>180</v>
      </c>
    </row>
    <row r="54" spans="1:21" ht="12.6" thickBot="1" x14ac:dyDescent="0.45">
      <c r="A54" s="42"/>
      <c r="B54" s="139" t="s">
        <v>107</v>
      </c>
      <c r="C54" s="43"/>
      <c r="D54" s="43"/>
      <c r="E54" s="44"/>
      <c r="F54" s="128"/>
      <c r="G54" s="201" t="s">
        <v>104</v>
      </c>
      <c r="H54" s="202"/>
      <c r="I54" s="206" t="s">
        <v>105</v>
      </c>
      <c r="J54" s="207"/>
      <c r="K54" s="207"/>
      <c r="L54" s="208"/>
      <c r="M54" s="135"/>
      <c r="N54" s="206" t="s">
        <v>106</v>
      </c>
      <c r="O54" s="207"/>
      <c r="P54" s="207"/>
      <c r="Q54" s="207"/>
      <c r="R54" s="207"/>
      <c r="S54" s="207"/>
      <c r="T54" s="208"/>
      <c r="U54" s="138"/>
    </row>
    <row r="55" spans="1:21" x14ac:dyDescent="0.4">
      <c r="A55" s="122"/>
      <c r="B55" s="123" t="s">
        <v>56</v>
      </c>
      <c r="C55" s="123"/>
      <c r="D55" s="123"/>
      <c r="E55" s="124"/>
      <c r="F55" s="123"/>
      <c r="G55" s="124" t="str">
        <f>IF(G50&gt;G52,G50-G52,"")</f>
        <v/>
      </c>
      <c r="H55" s="124" t="str">
        <f>IF(H50&gt;H52,H50-H52,"")</f>
        <v/>
      </c>
      <c r="I55" s="124"/>
      <c r="J55" s="124"/>
      <c r="K55" s="124"/>
      <c r="L55" s="124"/>
      <c r="M55" s="124"/>
      <c r="N55" s="124" t="str">
        <f>IF(N50&gt;N52,N50-N52,"")</f>
        <v/>
      </c>
      <c r="O55" s="124" t="str">
        <f>IF(O50&gt;O52,O50-O52,"")</f>
        <v/>
      </c>
      <c r="P55" s="124"/>
      <c r="Q55" s="124"/>
      <c r="R55" s="124"/>
      <c r="S55" s="124"/>
      <c r="T55" s="124" t="str">
        <f>IF(T50&gt;T52,T50-T52,"")</f>
        <v/>
      </c>
      <c r="U55" s="125"/>
    </row>
    <row r="56" spans="1:21" x14ac:dyDescent="0.4">
      <c r="A56" s="40"/>
      <c r="B56" s="35" t="s">
        <v>57</v>
      </c>
      <c r="C56" s="35"/>
      <c r="D56" s="35"/>
      <c r="E56" s="36"/>
      <c r="F56" s="35"/>
      <c r="G56" s="36">
        <f>IF(G50&lt;G53,G53-G50,0)</f>
        <v>0</v>
      </c>
      <c r="H56" s="36">
        <f t="shared" ref="H56:U56" si="4">IF(H50&lt;H53,H53-H50,0)</f>
        <v>0</v>
      </c>
      <c r="I56" s="36">
        <f t="shared" si="4"/>
        <v>0</v>
      </c>
      <c r="J56" s="36">
        <f t="shared" si="4"/>
        <v>0</v>
      </c>
      <c r="K56" s="36">
        <f t="shared" si="4"/>
        <v>0</v>
      </c>
      <c r="L56" s="36">
        <f t="shared" si="4"/>
        <v>0</v>
      </c>
      <c r="M56" s="36">
        <f t="shared" si="4"/>
        <v>3</v>
      </c>
      <c r="N56" s="36">
        <f t="shared" si="4"/>
        <v>12</v>
      </c>
      <c r="O56" s="36">
        <f t="shared" si="4"/>
        <v>0</v>
      </c>
      <c r="P56" s="36">
        <f t="shared" si="4"/>
        <v>0</v>
      </c>
      <c r="Q56" s="36">
        <f t="shared" si="4"/>
        <v>0</v>
      </c>
      <c r="R56" s="36">
        <f t="shared" si="4"/>
        <v>0</v>
      </c>
      <c r="S56" s="36">
        <f t="shared" si="4"/>
        <v>0</v>
      </c>
      <c r="T56" s="36">
        <f t="shared" si="4"/>
        <v>0</v>
      </c>
      <c r="U56" s="41">
        <f t="shared" si="4"/>
        <v>24</v>
      </c>
    </row>
    <row r="57" spans="1:21" ht="12.6" thickBot="1" x14ac:dyDescent="0.45">
      <c r="A57" s="42"/>
      <c r="B57" s="43" t="s">
        <v>58</v>
      </c>
      <c r="C57" s="43"/>
      <c r="D57" s="43"/>
      <c r="E57" s="44"/>
      <c r="F57" s="43"/>
      <c r="G57" s="44">
        <f t="shared" ref="G57:T57" si="5">MIN(G50,G52)</f>
        <v>48</v>
      </c>
      <c r="H57" s="44">
        <f t="shared" si="5"/>
        <v>21</v>
      </c>
      <c r="I57" s="44">
        <f t="shared" si="5"/>
        <v>9</v>
      </c>
      <c r="J57" s="44">
        <f t="shared" si="5"/>
        <v>39</v>
      </c>
      <c r="K57" s="44">
        <f t="shared" si="5"/>
        <v>9</v>
      </c>
      <c r="L57" s="44">
        <f t="shared" si="5"/>
        <v>6</v>
      </c>
      <c r="M57" s="44">
        <f t="shared" si="5"/>
        <v>15</v>
      </c>
      <c r="N57" s="44">
        <f t="shared" si="5"/>
        <v>0</v>
      </c>
      <c r="O57" s="44">
        <f t="shared" si="5"/>
        <v>3</v>
      </c>
      <c r="P57" s="44">
        <f t="shared" si="5"/>
        <v>3</v>
      </c>
      <c r="Q57" s="44">
        <f t="shared" si="5"/>
        <v>0</v>
      </c>
      <c r="R57" s="44">
        <f t="shared" si="5"/>
        <v>3</v>
      </c>
      <c r="S57" s="44">
        <f t="shared" si="5"/>
        <v>0</v>
      </c>
      <c r="T57" s="44">
        <f t="shared" si="5"/>
        <v>0</v>
      </c>
      <c r="U57" s="45">
        <f>SUM(G57:T57)</f>
        <v>156</v>
      </c>
    </row>
    <row r="58" spans="1:21" ht="12.6" thickBot="1" x14ac:dyDescent="0.45"/>
    <row r="59" spans="1:21" x14ac:dyDescent="0.4">
      <c r="A59" s="96" t="s">
        <v>120</v>
      </c>
      <c r="B59" s="95"/>
      <c r="C59" s="22"/>
      <c r="D59" s="22"/>
      <c r="E59" s="22"/>
      <c r="F59" s="22"/>
      <c r="G59" s="22"/>
      <c r="H59" s="22"/>
      <c r="I59" s="22"/>
      <c r="J59" s="22"/>
      <c r="K59" s="24"/>
      <c r="L59" s="189" t="s">
        <v>108</v>
      </c>
      <c r="M59" s="190"/>
      <c r="N59" s="190"/>
      <c r="O59" s="190"/>
      <c r="P59" s="190"/>
      <c r="Q59" s="190"/>
      <c r="R59" s="190"/>
      <c r="S59" s="190"/>
      <c r="T59" s="190"/>
      <c r="U59" s="191"/>
    </row>
    <row r="60" spans="1:21" x14ac:dyDescent="0.4">
      <c r="A60" s="155" t="s">
        <v>121</v>
      </c>
      <c r="B60" s="152"/>
      <c r="C60" s="19"/>
      <c r="D60" s="19"/>
      <c r="E60" s="19"/>
      <c r="F60" s="19"/>
      <c r="G60" s="19"/>
      <c r="H60" s="19"/>
      <c r="I60" s="19"/>
      <c r="J60" s="19"/>
      <c r="K60" s="25"/>
      <c r="L60" s="153"/>
      <c r="M60" s="20"/>
      <c r="N60" s="20"/>
      <c r="O60" s="20"/>
      <c r="P60" s="20"/>
      <c r="Q60" s="20"/>
      <c r="R60" s="20"/>
      <c r="S60" s="20"/>
      <c r="T60" s="20"/>
      <c r="U60" s="154"/>
    </row>
    <row r="61" spans="1:21" ht="51" customHeight="1" thickBot="1" x14ac:dyDescent="0.45">
      <c r="A61" s="171"/>
      <c r="B61" s="172"/>
      <c r="C61" s="172"/>
      <c r="D61" s="172"/>
      <c r="E61" s="172"/>
      <c r="F61" s="172"/>
      <c r="G61" s="172"/>
      <c r="H61" s="172"/>
      <c r="I61" s="172"/>
      <c r="J61" s="172"/>
      <c r="K61" s="173"/>
      <c r="L61" s="168" t="s">
        <v>99</v>
      </c>
      <c r="M61" s="169"/>
      <c r="N61" s="169"/>
      <c r="O61" s="169"/>
      <c r="P61" s="169"/>
      <c r="Q61" s="169"/>
      <c r="R61" s="169"/>
      <c r="S61" s="169"/>
      <c r="T61" s="169"/>
      <c r="U61" s="170"/>
    </row>
    <row r="62" spans="1:21" ht="12.6" thickBot="1" x14ac:dyDescent="0.45">
      <c r="B62" s="19"/>
      <c r="C62" s="19"/>
      <c r="D62" s="19"/>
      <c r="E62" s="19"/>
      <c r="F62" s="20"/>
      <c r="G62" s="19"/>
      <c r="H62" s="19"/>
      <c r="I62" s="19"/>
      <c r="J62" s="19"/>
      <c r="K62" s="19"/>
      <c r="L62" s="19"/>
      <c r="M62" s="19"/>
      <c r="N62" s="19"/>
      <c r="O62" s="20"/>
      <c r="P62" s="20"/>
      <c r="Q62" s="20"/>
      <c r="R62" s="20"/>
      <c r="S62" s="20"/>
      <c r="T62" s="19"/>
      <c r="U62" s="19"/>
    </row>
    <row r="63" spans="1:21" x14ac:dyDescent="0.4">
      <c r="A63" s="97" t="s">
        <v>84</v>
      </c>
      <c r="B63" s="22"/>
      <c r="C63" s="22"/>
      <c r="D63" s="22"/>
      <c r="E63" s="22"/>
      <c r="F63" s="160"/>
      <c r="G63" s="22"/>
      <c r="H63" s="22"/>
      <c r="I63" s="22"/>
      <c r="J63" s="22"/>
      <c r="K63" s="22"/>
      <c r="L63" s="22"/>
      <c r="M63" s="22"/>
      <c r="N63" s="22"/>
      <c r="O63" s="160"/>
      <c r="P63" s="160"/>
      <c r="Q63" s="160"/>
      <c r="R63" s="160"/>
      <c r="S63" s="160"/>
      <c r="T63" s="22"/>
      <c r="U63" s="24"/>
    </row>
    <row r="64" spans="1:21" ht="36" customHeight="1" x14ac:dyDescent="0.4">
      <c r="A64" s="165" t="s">
        <v>88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7"/>
    </row>
    <row r="65" spans="1:21" x14ac:dyDescent="0.4">
      <c r="A65" s="46"/>
      <c r="B65" s="19"/>
      <c r="C65" s="19"/>
      <c r="D65" s="19"/>
      <c r="E65" s="19"/>
      <c r="F65" s="20"/>
      <c r="G65" s="19"/>
      <c r="H65" s="19"/>
      <c r="I65" s="19"/>
      <c r="J65" s="19"/>
      <c r="K65" s="19"/>
      <c r="L65" s="19"/>
      <c r="M65" s="19"/>
      <c r="N65" s="99" t="s">
        <v>86</v>
      </c>
      <c r="O65" s="20"/>
      <c r="P65" s="20"/>
      <c r="Q65" s="20"/>
      <c r="R65" s="20"/>
      <c r="S65" s="20"/>
      <c r="T65" s="19"/>
      <c r="U65" s="25"/>
    </row>
    <row r="66" spans="1:21" x14ac:dyDescent="0.4">
      <c r="A66" s="98" t="s">
        <v>85</v>
      </c>
      <c r="B66" s="19"/>
      <c r="C66" s="19"/>
      <c r="D66" s="19"/>
      <c r="E66" s="19"/>
      <c r="F66" s="20"/>
      <c r="G66" s="19"/>
      <c r="H66" s="19"/>
      <c r="I66" s="19"/>
      <c r="J66" s="19"/>
      <c r="K66" s="19"/>
      <c r="L66" s="19"/>
      <c r="M66" s="19"/>
      <c r="N66" s="19"/>
      <c r="O66" s="20"/>
      <c r="P66" s="20"/>
      <c r="Q66" s="20"/>
      <c r="R66" s="20"/>
      <c r="S66" s="20"/>
      <c r="T66" s="19"/>
      <c r="U66" s="25"/>
    </row>
    <row r="67" spans="1:21" x14ac:dyDescent="0.4">
      <c r="A67" s="46"/>
      <c r="B67" s="19"/>
      <c r="C67" s="19"/>
      <c r="D67" s="19"/>
      <c r="E67" s="19"/>
      <c r="F67" s="20"/>
      <c r="G67" s="19"/>
      <c r="H67" s="19"/>
      <c r="I67" s="19"/>
      <c r="J67" s="19"/>
      <c r="K67" s="19"/>
      <c r="L67" s="99" t="s">
        <v>87</v>
      </c>
      <c r="M67" s="19"/>
      <c r="N67" s="19"/>
      <c r="O67" s="20"/>
      <c r="P67" s="20"/>
      <c r="Q67" s="20"/>
      <c r="R67" s="20"/>
      <c r="S67" s="20"/>
      <c r="T67" s="19"/>
      <c r="U67" s="25"/>
    </row>
    <row r="68" spans="1:21" ht="12.6" thickBot="1" x14ac:dyDescent="0.45">
      <c r="A68" s="26"/>
      <c r="B68" s="27"/>
      <c r="C68" s="27"/>
      <c r="D68" s="27"/>
      <c r="E68" s="27"/>
      <c r="F68" s="161"/>
      <c r="G68" s="27"/>
      <c r="H68" s="27"/>
      <c r="I68" s="27"/>
      <c r="J68" s="27"/>
      <c r="K68" s="27"/>
      <c r="L68" s="27"/>
      <c r="M68" s="27"/>
      <c r="N68" s="27"/>
      <c r="O68" s="161"/>
      <c r="P68" s="161"/>
      <c r="Q68" s="161"/>
      <c r="R68" s="161"/>
      <c r="S68" s="161"/>
      <c r="T68" s="27"/>
      <c r="U68" s="29"/>
    </row>
  </sheetData>
  <sheetProtection selectLockedCells="1" selectUnlockedCells="1"/>
  <mergeCells count="21">
    <mergeCell ref="A1:U1"/>
    <mergeCell ref="A2:U2"/>
    <mergeCell ref="A3:F3"/>
    <mergeCell ref="G3:H7"/>
    <mergeCell ref="I3:L7"/>
    <mergeCell ref="M3:M7"/>
    <mergeCell ref="N3:N7"/>
    <mergeCell ref="O3:P7"/>
    <mergeCell ref="Q3:T7"/>
    <mergeCell ref="U3:U7"/>
    <mergeCell ref="A4:F4"/>
    <mergeCell ref="A5:F5"/>
    <mergeCell ref="A6:F6"/>
    <mergeCell ref="A7:F7"/>
    <mergeCell ref="G54:H54"/>
    <mergeCell ref="N54:T54"/>
    <mergeCell ref="L59:U59"/>
    <mergeCell ref="A61:K61"/>
    <mergeCell ref="L61:U61"/>
    <mergeCell ref="A64:U64"/>
    <mergeCell ref="I54:L54"/>
  </mergeCells>
  <conditionalFormatting sqref="G50">
    <cfRule type="cellIs" dxfId="11" priority="4" stopIfTrue="1" operator="notBetween">
      <formula>G$53</formula>
      <formula>G$52</formula>
    </cfRule>
  </conditionalFormatting>
  <conditionalFormatting sqref="H50:T50">
    <cfRule type="cellIs" dxfId="10" priority="3" stopIfTrue="1" operator="notBetween">
      <formula>H$53</formula>
      <formula>H$52</formula>
    </cfRule>
  </conditionalFormatting>
  <conditionalFormatting sqref="U50">
    <cfRule type="cellIs" dxfId="9" priority="2" stopIfTrue="1" operator="notBetween">
      <formula>U$53</formula>
      <formula>U$52</formula>
    </cfRule>
  </conditionalFormatting>
  <conditionalFormatting sqref="T44">
    <cfRule type="expression" dxfId="8" priority="1" stopIfTrue="1">
      <formula>SUM($T$27)=0</formula>
    </cfRule>
  </conditionalFormatting>
  <conditionalFormatting sqref="N29:N32">
    <cfRule type="expression" dxfId="7" priority="5" stopIfTrue="1">
      <formula>AND(SUM($M$29:$M$32)&gt;0,M29=0)</formula>
    </cfRule>
  </conditionalFormatting>
  <conditionalFormatting sqref="M41:M42 M34:M39">
    <cfRule type="expression" dxfId="6" priority="6" stopIfTrue="1">
      <formula>OR(AND(($T$27+$T$44)=0,SUM($M$29:$M$42)&lt;12),$M34&gt;0)</formula>
    </cfRule>
  </conditionalFormatting>
  <conditionalFormatting sqref="M29:M32">
    <cfRule type="expression" dxfId="5" priority="7" stopIfTrue="1">
      <formula>AND(SUM($M$29:$M$41)+$T$27+$T$44&gt;=12,M29=0)</formula>
    </cfRule>
  </conditionalFormatting>
  <printOptions horizontalCentered="1" verticalCentered="1"/>
  <pageMargins left="0" right="0" top="0.78740157480314965" bottom="0" header="0.39370078740157483" footer="0"/>
  <pageSetup paperSize="9" scale="74" firstPageNumber="0" orientation="portrait" r:id="rId1"/>
  <headerFooter alignWithMargins="0">
    <oddHeader>&amp;L
&amp;RVersione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tabSelected="1" workbookViewId="0">
      <selection activeCell="A7" sqref="A7:B7"/>
    </sheetView>
  </sheetViews>
  <sheetFormatPr defaultRowHeight="12.3" x14ac:dyDescent="0.4"/>
  <cols>
    <col min="1" max="1" width="9.109375" style="157" customWidth="1"/>
    <col min="2" max="2" width="90.71875" style="156" customWidth="1"/>
  </cols>
  <sheetData>
    <row r="1" spans="1:2" x14ac:dyDescent="0.4">
      <c r="A1" s="157" t="s">
        <v>124</v>
      </c>
    </row>
    <row r="2" spans="1:2" ht="24.6" x14ac:dyDescent="0.4">
      <c r="A2" s="157" t="s">
        <v>102</v>
      </c>
      <c r="B2" s="156" t="s">
        <v>152</v>
      </c>
    </row>
    <row r="3" spans="1:2" x14ac:dyDescent="0.4">
      <c r="A3" s="157" t="s">
        <v>122</v>
      </c>
      <c r="B3" s="156" t="s">
        <v>125</v>
      </c>
    </row>
    <row r="4" spans="1:2" x14ac:dyDescent="0.4">
      <c r="A4" s="157" t="s">
        <v>123</v>
      </c>
      <c r="B4" s="156" t="s">
        <v>125</v>
      </c>
    </row>
    <row r="5" spans="1:2" ht="24.6" x14ac:dyDescent="0.4">
      <c r="A5" s="157" t="s">
        <v>127</v>
      </c>
      <c r="B5" s="156" t="s">
        <v>135</v>
      </c>
    </row>
    <row r="6" spans="1:2" ht="24.6" x14ac:dyDescent="0.4">
      <c r="A6" s="157" t="s">
        <v>129</v>
      </c>
      <c r="B6" s="15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57"/>
  <sheetViews>
    <sheetView view="pageLayout" topLeftCell="A4" zoomScaleNormal="100" workbookViewId="0">
      <selection activeCell="D40" sqref="D40"/>
    </sheetView>
  </sheetViews>
  <sheetFormatPr defaultColWidth="9.109375" defaultRowHeight="12.3" x14ac:dyDescent="0.4"/>
  <cols>
    <col min="1" max="1" width="8.71875" style="1" customWidth="1"/>
    <col min="2" max="2" width="35.27734375" style="1" customWidth="1"/>
    <col min="3" max="3" width="10.109375" style="1" customWidth="1"/>
    <col min="4" max="4" width="4.609375" style="1" customWidth="1"/>
    <col min="5" max="5" width="3.27734375" style="1" customWidth="1"/>
    <col min="6" max="6" width="3.27734375" style="2" customWidth="1"/>
    <col min="7" max="14" width="4.609375" style="1" customWidth="1"/>
    <col min="15" max="19" width="4.609375" style="2" customWidth="1"/>
    <col min="20" max="21" width="4.609375" style="1" customWidth="1"/>
    <col min="22" max="22" width="9.109375" style="1"/>
    <col min="23" max="23" width="9.27734375" style="1" customWidth="1"/>
    <col min="24" max="16384" width="9.109375" style="1"/>
  </cols>
  <sheetData>
    <row r="1" spans="1:23" ht="24" customHeight="1" x14ac:dyDescent="0.4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7"/>
    </row>
    <row r="2" spans="1:23" ht="25.5" customHeight="1" thickBot="1" x14ac:dyDescent="0.45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8"/>
    </row>
    <row r="3" spans="1:23" s="3" customFormat="1" ht="18" customHeight="1" x14ac:dyDescent="0.4">
      <c r="A3" s="233" t="s">
        <v>98</v>
      </c>
      <c r="B3" s="234"/>
      <c r="C3" s="234"/>
      <c r="D3" s="234"/>
      <c r="E3" s="234"/>
      <c r="F3" s="235"/>
      <c r="G3" s="195" t="s">
        <v>1</v>
      </c>
      <c r="H3" s="196"/>
      <c r="I3" s="224" t="s">
        <v>2</v>
      </c>
      <c r="J3" s="225"/>
      <c r="K3" s="225"/>
      <c r="L3" s="226"/>
      <c r="M3" s="221" t="s">
        <v>3</v>
      </c>
      <c r="N3" s="186" t="s">
        <v>4</v>
      </c>
      <c r="O3" s="209" t="s">
        <v>5</v>
      </c>
      <c r="P3" s="210"/>
      <c r="Q3" s="177" t="s">
        <v>6</v>
      </c>
      <c r="R3" s="178"/>
      <c r="S3" s="178"/>
      <c r="T3" s="179"/>
      <c r="U3" s="174" t="s">
        <v>7</v>
      </c>
    </row>
    <row r="4" spans="1:23" s="3" customFormat="1" ht="18" customHeight="1" x14ac:dyDescent="0.4">
      <c r="A4" s="192" t="s">
        <v>95</v>
      </c>
      <c r="B4" s="193"/>
      <c r="C4" s="193"/>
      <c r="D4" s="193"/>
      <c r="E4" s="193"/>
      <c r="F4" s="194"/>
      <c r="G4" s="197"/>
      <c r="H4" s="198"/>
      <c r="I4" s="227"/>
      <c r="J4" s="228"/>
      <c r="K4" s="228"/>
      <c r="L4" s="229"/>
      <c r="M4" s="222"/>
      <c r="N4" s="187"/>
      <c r="O4" s="211"/>
      <c r="P4" s="212"/>
      <c r="Q4" s="180"/>
      <c r="R4" s="181"/>
      <c r="S4" s="181"/>
      <c r="T4" s="182"/>
      <c r="U4" s="175"/>
    </row>
    <row r="5" spans="1:23" s="3" customFormat="1" ht="18" customHeight="1" x14ac:dyDescent="0.4">
      <c r="A5" s="192" t="s">
        <v>96</v>
      </c>
      <c r="B5" s="193"/>
      <c r="C5" s="193"/>
      <c r="D5" s="193"/>
      <c r="E5" s="193"/>
      <c r="F5" s="194"/>
      <c r="G5" s="197"/>
      <c r="H5" s="198"/>
      <c r="I5" s="227"/>
      <c r="J5" s="228"/>
      <c r="K5" s="228"/>
      <c r="L5" s="229"/>
      <c r="M5" s="222"/>
      <c r="N5" s="187"/>
      <c r="O5" s="211"/>
      <c r="P5" s="212"/>
      <c r="Q5" s="180"/>
      <c r="R5" s="181"/>
      <c r="S5" s="181"/>
      <c r="T5" s="182"/>
      <c r="U5" s="175"/>
    </row>
    <row r="6" spans="1:23" s="3" customFormat="1" ht="18" customHeight="1" x14ac:dyDescent="0.4">
      <c r="A6" s="192" t="s">
        <v>97</v>
      </c>
      <c r="B6" s="193"/>
      <c r="C6" s="193"/>
      <c r="D6" s="193"/>
      <c r="E6" s="193"/>
      <c r="F6" s="194"/>
      <c r="G6" s="197"/>
      <c r="H6" s="198"/>
      <c r="I6" s="227"/>
      <c r="J6" s="228"/>
      <c r="K6" s="228"/>
      <c r="L6" s="229"/>
      <c r="M6" s="222"/>
      <c r="N6" s="187"/>
      <c r="O6" s="211"/>
      <c r="P6" s="212"/>
      <c r="Q6" s="180"/>
      <c r="R6" s="181"/>
      <c r="S6" s="181"/>
      <c r="T6" s="182"/>
      <c r="U6" s="175"/>
    </row>
    <row r="7" spans="1:23" s="3" customFormat="1" ht="18" customHeight="1" x14ac:dyDescent="0.4">
      <c r="A7" s="203" t="str">
        <f ca="1">CONCATENATE("Data: ",TEXT(TODAY(),"gg/mm/aaaa"))</f>
        <v>Data: 09/12/2021</v>
      </c>
      <c r="B7" s="204"/>
      <c r="C7" s="204"/>
      <c r="D7" s="204"/>
      <c r="E7" s="204"/>
      <c r="F7" s="205"/>
      <c r="G7" s="199"/>
      <c r="H7" s="200"/>
      <c r="I7" s="230"/>
      <c r="J7" s="231"/>
      <c r="K7" s="231"/>
      <c r="L7" s="232"/>
      <c r="M7" s="223"/>
      <c r="N7" s="188"/>
      <c r="O7" s="213"/>
      <c r="P7" s="214"/>
      <c r="Q7" s="183"/>
      <c r="R7" s="184"/>
      <c r="S7" s="184"/>
      <c r="T7" s="185"/>
      <c r="U7" s="176"/>
    </row>
    <row r="8" spans="1:23" s="3" customFormat="1" ht="87" customHeight="1" thickBot="1" x14ac:dyDescent="0.45">
      <c r="A8" s="53" t="s">
        <v>74</v>
      </c>
      <c r="B8" s="54" t="s">
        <v>8</v>
      </c>
      <c r="C8" s="55" t="s">
        <v>9</v>
      </c>
      <c r="D8" s="56" t="s">
        <v>10</v>
      </c>
      <c r="E8" s="55" t="s">
        <v>100</v>
      </c>
      <c r="F8" s="57" t="s">
        <v>11</v>
      </c>
      <c r="G8" s="58" t="s">
        <v>103</v>
      </c>
      <c r="H8" s="59" t="s">
        <v>12</v>
      </c>
      <c r="I8" s="60" t="s">
        <v>13</v>
      </c>
      <c r="J8" s="61" t="s">
        <v>14</v>
      </c>
      <c r="K8" s="61" t="s">
        <v>15</v>
      </c>
      <c r="L8" s="62" t="s">
        <v>16</v>
      </c>
      <c r="M8" s="63"/>
      <c r="N8" s="64"/>
      <c r="O8" s="65" t="s">
        <v>17</v>
      </c>
      <c r="P8" s="66" t="s">
        <v>18</v>
      </c>
      <c r="Q8" s="67" t="s">
        <v>19</v>
      </c>
      <c r="R8" s="68" t="s">
        <v>20</v>
      </c>
      <c r="S8" s="100" t="s">
        <v>89</v>
      </c>
      <c r="T8" s="69" t="s">
        <v>21</v>
      </c>
      <c r="U8" s="70"/>
    </row>
    <row r="9" spans="1:23" x14ac:dyDescent="0.4">
      <c r="A9" s="145"/>
      <c r="B9" s="78"/>
      <c r="C9" s="79"/>
      <c r="D9" s="80"/>
      <c r="E9" s="115"/>
      <c r="F9" s="143"/>
      <c r="G9" s="81"/>
      <c r="H9" s="30"/>
      <c r="I9" s="30"/>
      <c r="J9" s="30"/>
      <c r="K9" s="30"/>
      <c r="L9" s="30"/>
      <c r="M9" s="30"/>
      <c r="N9" s="30"/>
      <c r="O9" s="30"/>
      <c r="P9" s="30"/>
      <c r="Q9" s="146"/>
      <c r="R9" s="39"/>
      <c r="S9" s="39"/>
      <c r="T9" s="39"/>
      <c r="U9" s="107" t="str">
        <f t="shared" ref="U9:U38" si="0">IF(SUM(G9:T9)=0,"",IF(SUM(G9:T9)=D9,D9,"Err"))</f>
        <v/>
      </c>
    </row>
    <row r="10" spans="1:23" x14ac:dyDescent="0.4">
      <c r="A10" s="144"/>
      <c r="B10" s="47"/>
      <c r="C10" s="4"/>
      <c r="D10" s="5"/>
      <c r="E10" s="115"/>
      <c r="F10" s="115"/>
      <c r="G10" s="8"/>
      <c r="H10" s="6"/>
      <c r="I10" s="6"/>
      <c r="J10" s="6"/>
      <c r="K10" s="6"/>
      <c r="L10" s="6"/>
      <c r="M10" s="6"/>
      <c r="N10" s="6"/>
      <c r="O10" s="6"/>
      <c r="P10" s="6"/>
      <c r="Q10" s="147"/>
      <c r="R10" s="111"/>
      <c r="S10" s="36"/>
      <c r="T10" s="36"/>
      <c r="U10" s="108" t="str">
        <f t="shared" si="0"/>
        <v/>
      </c>
    </row>
    <row r="11" spans="1:23" x14ac:dyDescent="0.4">
      <c r="A11" s="144"/>
      <c r="B11" s="47"/>
      <c r="C11" s="4"/>
      <c r="D11" s="5"/>
      <c r="E11" s="115"/>
      <c r="F11" s="115"/>
      <c r="G11" s="8"/>
      <c r="H11" s="6"/>
      <c r="I11" s="6"/>
      <c r="J11" s="6"/>
      <c r="K11" s="6"/>
      <c r="L11" s="6"/>
      <c r="M11" s="6"/>
      <c r="N11" s="6"/>
      <c r="O11" s="6"/>
      <c r="P11" s="6"/>
      <c r="Q11" s="147"/>
      <c r="R11" s="36"/>
      <c r="S11" s="36"/>
      <c r="T11" s="36"/>
      <c r="U11" s="108" t="str">
        <f t="shared" si="0"/>
        <v/>
      </c>
    </row>
    <row r="12" spans="1:23" x14ac:dyDescent="0.4">
      <c r="A12" s="144"/>
      <c r="B12" s="47"/>
      <c r="C12" s="4"/>
      <c r="D12" s="5"/>
      <c r="E12" s="115"/>
      <c r="F12" s="115"/>
      <c r="G12" s="6"/>
      <c r="H12" s="8"/>
      <c r="I12" s="6"/>
      <c r="J12" s="6"/>
      <c r="K12" s="6"/>
      <c r="L12" s="6"/>
      <c r="M12" s="6"/>
      <c r="N12" s="6"/>
      <c r="O12" s="6"/>
      <c r="P12" s="6"/>
      <c r="Q12" s="147"/>
      <c r="R12" s="36"/>
      <c r="S12" s="36"/>
      <c r="T12" s="36"/>
      <c r="U12" s="108" t="str">
        <f t="shared" si="0"/>
        <v/>
      </c>
      <c r="W12" s="93"/>
    </row>
    <row r="13" spans="1:23" x14ac:dyDescent="0.4">
      <c r="A13" s="144"/>
      <c r="B13" s="47"/>
      <c r="C13" s="4"/>
      <c r="D13" s="5"/>
      <c r="E13" s="116"/>
      <c r="F13" s="115"/>
      <c r="G13" s="8"/>
      <c r="H13" s="6"/>
      <c r="I13" s="6"/>
      <c r="J13" s="6"/>
      <c r="K13" s="6"/>
      <c r="L13" s="6"/>
      <c r="M13" s="6"/>
      <c r="N13" s="6"/>
      <c r="O13" s="6"/>
      <c r="P13" s="6"/>
      <c r="Q13" s="6"/>
      <c r="R13" s="148"/>
      <c r="S13" s="148"/>
      <c r="T13" s="148"/>
      <c r="U13" s="84" t="str">
        <f t="shared" si="0"/>
        <v/>
      </c>
    </row>
    <row r="14" spans="1:23" x14ac:dyDescent="0.4">
      <c r="A14" s="144"/>
      <c r="B14" s="47"/>
      <c r="C14" s="10"/>
      <c r="D14" s="5"/>
      <c r="E14" s="115"/>
      <c r="F14" s="115"/>
      <c r="G14" s="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84" t="str">
        <f t="shared" si="0"/>
        <v/>
      </c>
    </row>
    <row r="15" spans="1:23" ht="13.5" customHeight="1" x14ac:dyDescent="0.4">
      <c r="A15" s="144"/>
      <c r="B15" s="47"/>
      <c r="C15" s="4"/>
      <c r="D15" s="5"/>
      <c r="E15" s="115"/>
      <c r="F15" s="115"/>
      <c r="G15" s="6"/>
      <c r="H15" s="6"/>
      <c r="I15" s="6"/>
      <c r="J15" s="6"/>
      <c r="K15" s="6"/>
      <c r="L15" s="6"/>
      <c r="M15" s="8"/>
      <c r="N15" s="6"/>
      <c r="O15" s="6"/>
      <c r="P15" s="6"/>
      <c r="Q15" s="6"/>
      <c r="R15" s="6"/>
      <c r="S15" s="6"/>
      <c r="T15" s="6"/>
      <c r="U15" s="84" t="str">
        <f t="shared" si="0"/>
        <v/>
      </c>
    </row>
    <row r="16" spans="1:23" x14ac:dyDescent="0.4">
      <c r="A16" s="144"/>
      <c r="B16" s="18"/>
      <c r="C16" s="4"/>
      <c r="D16" s="5"/>
      <c r="E16" s="115"/>
      <c r="F16" s="115"/>
      <c r="G16" s="6"/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84" t="str">
        <f>IF(SUM(G16:T16)=0,"",IF(SUM(G16:T16)=D16,D16,"Err"))</f>
        <v/>
      </c>
    </row>
    <row r="17" spans="1:23" x14ac:dyDescent="0.4">
      <c r="A17" s="144"/>
      <c r="B17" s="47"/>
      <c r="C17" s="4"/>
      <c r="D17" s="5"/>
      <c r="E17" s="115"/>
      <c r="F17" s="115"/>
      <c r="G17" s="6"/>
      <c r="H17" s="6"/>
      <c r="I17" s="6"/>
      <c r="J17" s="6"/>
      <c r="K17" s="6"/>
      <c r="L17" s="6"/>
      <c r="M17" s="8"/>
      <c r="N17" s="6"/>
      <c r="O17" s="6"/>
      <c r="P17" s="6"/>
      <c r="Q17" s="6"/>
      <c r="R17" s="6"/>
      <c r="S17" s="6"/>
      <c r="T17" s="6"/>
      <c r="U17" s="84" t="str">
        <f t="shared" si="0"/>
        <v/>
      </c>
    </row>
    <row r="18" spans="1:23" x14ac:dyDescent="0.4">
      <c r="A18" s="144"/>
      <c r="B18" s="18"/>
      <c r="C18" s="4"/>
      <c r="D18" s="5"/>
      <c r="E18" s="115"/>
      <c r="F18" s="115"/>
      <c r="G18" s="6"/>
      <c r="H18" s="6"/>
      <c r="I18" s="6"/>
      <c r="J18" s="8"/>
      <c r="K18" s="6"/>
      <c r="L18" s="6"/>
      <c r="M18" s="6"/>
      <c r="N18" s="6"/>
      <c r="O18" s="6"/>
      <c r="P18" s="6"/>
      <c r="Q18" s="6"/>
      <c r="R18" s="6"/>
      <c r="S18" s="6"/>
      <c r="T18" s="6"/>
      <c r="U18" s="84" t="str">
        <f t="shared" si="0"/>
        <v/>
      </c>
    </row>
    <row r="19" spans="1:23" x14ac:dyDescent="0.4">
      <c r="A19" s="144"/>
      <c r="B19" s="47"/>
      <c r="C19" s="4"/>
      <c r="D19" s="5"/>
      <c r="E19" s="115"/>
      <c r="F19" s="115"/>
      <c r="G19" s="6"/>
      <c r="H19" s="6"/>
      <c r="I19" s="21"/>
      <c r="J19" s="6"/>
      <c r="K19" s="8"/>
      <c r="L19" s="6"/>
      <c r="M19" s="6"/>
      <c r="N19" s="6"/>
      <c r="O19" s="6"/>
      <c r="P19" s="6"/>
      <c r="Q19" s="6"/>
      <c r="R19" s="6"/>
      <c r="S19" s="6"/>
      <c r="T19" s="6"/>
      <c r="U19" s="84" t="str">
        <f t="shared" si="0"/>
        <v/>
      </c>
    </row>
    <row r="20" spans="1:23" x14ac:dyDescent="0.4">
      <c r="A20" s="144"/>
      <c r="B20" s="47"/>
      <c r="C20" s="4"/>
      <c r="D20" s="5"/>
      <c r="E20" s="115"/>
      <c r="F20" s="115"/>
      <c r="G20" s="6"/>
      <c r="H20" s="6"/>
      <c r="I20" s="6"/>
      <c r="J20" s="8"/>
      <c r="K20" s="6"/>
      <c r="L20" s="6"/>
      <c r="M20" s="6"/>
      <c r="N20" s="6"/>
      <c r="O20" s="6"/>
      <c r="P20" s="6"/>
      <c r="Q20" s="6"/>
      <c r="R20" s="6"/>
      <c r="S20" s="6"/>
      <c r="T20" s="6"/>
      <c r="U20" s="84" t="str">
        <f t="shared" si="0"/>
        <v/>
      </c>
    </row>
    <row r="21" spans="1:23" x14ac:dyDescent="0.4">
      <c r="A21" s="144"/>
      <c r="B21" s="47"/>
      <c r="C21" s="4"/>
      <c r="D21" s="5"/>
      <c r="E21" s="115"/>
      <c r="F21" s="115"/>
      <c r="G21" s="6"/>
      <c r="H21" s="6"/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84" t="str">
        <f t="shared" si="0"/>
        <v/>
      </c>
    </row>
    <row r="22" spans="1:23" x14ac:dyDescent="0.4">
      <c r="A22" s="144"/>
      <c r="B22" s="18"/>
      <c r="C22" s="10"/>
      <c r="D22" s="5"/>
      <c r="E22" s="116"/>
      <c r="F22" s="115"/>
      <c r="G22" s="6"/>
      <c r="H22" s="6"/>
      <c r="I22" s="19"/>
      <c r="J22" s="8"/>
      <c r="K22" s="6"/>
      <c r="L22" s="6"/>
      <c r="M22" s="6"/>
      <c r="N22" s="6"/>
      <c r="O22" s="6"/>
      <c r="P22" s="6"/>
      <c r="Q22" s="6"/>
      <c r="R22" s="6"/>
      <c r="S22" s="6"/>
      <c r="T22" s="6"/>
      <c r="U22" s="84" t="str">
        <f t="shared" si="0"/>
        <v/>
      </c>
    </row>
    <row r="23" spans="1:23" x14ac:dyDescent="0.4">
      <c r="A23" s="144"/>
      <c r="B23" s="18"/>
      <c r="C23" s="4"/>
      <c r="D23" s="5"/>
      <c r="E23" s="116"/>
      <c r="F23" s="115"/>
      <c r="G23" s="6"/>
      <c r="H23" s="6"/>
      <c r="I23" s="6"/>
      <c r="J23" s="6"/>
      <c r="K23" s="6"/>
      <c r="L23" s="8"/>
      <c r="M23" s="6"/>
      <c r="N23" s="6"/>
      <c r="O23" s="6"/>
      <c r="P23" s="6"/>
      <c r="Q23" s="6"/>
      <c r="R23" s="6"/>
      <c r="S23" s="6"/>
      <c r="T23" s="6"/>
      <c r="U23" s="84" t="str">
        <f t="shared" si="0"/>
        <v/>
      </c>
    </row>
    <row r="24" spans="1:23" x14ac:dyDescent="0.4">
      <c r="A24" s="144"/>
      <c r="B24" s="48"/>
      <c r="C24" s="4"/>
      <c r="D24" s="6"/>
      <c r="E24" s="115"/>
      <c r="F24" s="115"/>
      <c r="G24" s="6"/>
      <c r="H24" s="6"/>
      <c r="I24" s="6"/>
      <c r="J24" s="6"/>
      <c r="K24" s="6"/>
      <c r="L24" s="8"/>
      <c r="M24" s="6"/>
      <c r="N24" s="6"/>
      <c r="O24" s="6"/>
      <c r="P24" s="6"/>
      <c r="Q24" s="6"/>
      <c r="R24" s="6"/>
      <c r="S24" s="6"/>
      <c r="T24" s="149"/>
      <c r="U24" s="84" t="str">
        <f>IF(SUM(G24:T24)=0,"",IF(SUM(G24:T24)=D24,D24,"Err"))</f>
        <v/>
      </c>
    </row>
    <row r="25" spans="1:23" x14ac:dyDescent="0.4">
      <c r="A25" s="144"/>
      <c r="B25" s="18"/>
      <c r="C25" s="4"/>
      <c r="D25" s="6"/>
      <c r="E25" s="115"/>
      <c r="F25" s="115"/>
      <c r="G25" s="6"/>
      <c r="H25" s="6"/>
      <c r="I25" s="6"/>
      <c r="J25" s="8"/>
      <c r="K25" s="6"/>
      <c r="L25" s="6"/>
      <c r="M25" s="6"/>
      <c r="N25" s="6"/>
      <c r="O25" s="6"/>
      <c r="P25" s="6"/>
      <c r="Q25" s="6"/>
      <c r="R25" s="6"/>
      <c r="S25" s="6"/>
      <c r="T25" s="6"/>
      <c r="U25" s="84" t="str">
        <f t="shared" si="0"/>
        <v/>
      </c>
    </row>
    <row r="26" spans="1:23" x14ac:dyDescent="0.4">
      <c r="A26" s="144"/>
      <c r="B26" s="118"/>
      <c r="C26" s="102"/>
      <c r="D26" s="119"/>
      <c r="E26" s="120"/>
      <c r="F26" s="115"/>
      <c r="G26" s="6"/>
      <c r="H26" s="6"/>
      <c r="I26" s="6"/>
      <c r="J26" s="6"/>
      <c r="K26" s="6"/>
      <c r="L26" s="8"/>
      <c r="M26" s="6"/>
      <c r="N26" s="6"/>
      <c r="O26" s="6"/>
      <c r="P26" s="6"/>
      <c r="Q26" s="6"/>
      <c r="R26" s="6"/>
      <c r="S26" s="6"/>
      <c r="T26" s="150"/>
      <c r="U26" s="84" t="str">
        <f>IF(SUM(G26:T26)=0,"",IF(SUM(G26:T26)=D26,D26,"Err"))</f>
        <v/>
      </c>
    </row>
    <row r="27" spans="1:23" x14ac:dyDescent="0.4">
      <c r="A27" s="144"/>
      <c r="B27" s="48"/>
      <c r="C27" s="4"/>
      <c r="D27" s="6"/>
      <c r="E27" s="114"/>
      <c r="F27" s="115"/>
      <c r="G27" s="6"/>
      <c r="H27" s="6"/>
      <c r="I27" s="6"/>
      <c r="J27" s="6"/>
      <c r="K27" s="6"/>
      <c r="L27" s="8"/>
      <c r="M27" s="6"/>
      <c r="N27" s="6"/>
      <c r="O27" s="6"/>
      <c r="P27" s="6"/>
      <c r="Q27" s="6"/>
      <c r="R27" s="6"/>
      <c r="S27" s="6"/>
      <c r="T27" s="150"/>
      <c r="U27" s="84" t="str">
        <f>IF(SUM(G27:T27)=0,"",IF(SUM(G27:T27)=D27,D27,"Err"))</f>
        <v/>
      </c>
    </row>
    <row r="28" spans="1:23" x14ac:dyDescent="0.4">
      <c r="A28" s="144"/>
      <c r="B28" s="48"/>
      <c r="C28" s="4"/>
      <c r="D28" s="5"/>
      <c r="E28" s="114"/>
      <c r="F28" s="11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50"/>
      <c r="U28" s="84" t="str">
        <f t="shared" si="0"/>
        <v/>
      </c>
    </row>
    <row r="29" spans="1:23" x14ac:dyDescent="0.4">
      <c r="A29" s="144"/>
      <c r="B29" s="101"/>
      <c r="C29" s="4"/>
      <c r="D29" s="5"/>
      <c r="E29" s="117"/>
      <c r="F29" s="115"/>
      <c r="G29" s="6"/>
      <c r="H29" s="6"/>
      <c r="I29" s="6"/>
      <c r="J29" s="6"/>
      <c r="K29" s="6"/>
      <c r="L29" s="6"/>
      <c r="M29" s="6"/>
      <c r="N29" s="6"/>
      <c r="O29" s="6"/>
      <c r="P29" s="8"/>
      <c r="Q29" s="6"/>
      <c r="R29" s="6"/>
      <c r="S29" s="6"/>
      <c r="T29" s="6"/>
      <c r="U29" s="84" t="str">
        <f t="shared" si="0"/>
        <v/>
      </c>
      <c r="W29" s="93"/>
    </row>
    <row r="30" spans="1:23" x14ac:dyDescent="0.4">
      <c r="A30" s="83"/>
      <c r="B30" s="49"/>
      <c r="C30" s="4"/>
      <c r="D30" s="5"/>
      <c r="E30" s="6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2"/>
      <c r="U30" s="84" t="str">
        <f t="shared" si="0"/>
        <v/>
      </c>
    </row>
    <row r="31" spans="1:23" x14ac:dyDescent="0.4">
      <c r="A31" s="83"/>
      <c r="B31" s="50"/>
      <c r="C31" s="4"/>
      <c r="D31" s="6"/>
      <c r="E31" s="6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84" t="str">
        <f t="shared" si="0"/>
        <v/>
      </c>
    </row>
    <row r="32" spans="1:23" x14ac:dyDescent="0.4">
      <c r="A32" s="144"/>
      <c r="B32" s="49"/>
      <c r="C32" s="102"/>
      <c r="D32" s="5"/>
      <c r="E32" s="6"/>
      <c r="F32" s="7"/>
      <c r="G32" s="6"/>
      <c r="H32" s="6"/>
      <c r="I32" s="6"/>
      <c r="J32" s="6"/>
      <c r="K32" s="6"/>
      <c r="L32" s="6"/>
      <c r="M32" s="6"/>
      <c r="N32" s="8"/>
      <c r="O32" s="6"/>
      <c r="P32" s="6"/>
      <c r="Q32" s="6"/>
      <c r="R32" s="6"/>
      <c r="S32" s="6"/>
      <c r="T32" s="6"/>
      <c r="U32" s="84" t="str">
        <f t="shared" si="0"/>
        <v/>
      </c>
    </row>
    <row r="33" spans="1:21" x14ac:dyDescent="0.4">
      <c r="A33" s="144"/>
      <c r="B33" s="101"/>
      <c r="C33" s="4"/>
      <c r="D33" s="5"/>
      <c r="E33" s="6"/>
      <c r="F33" s="7"/>
      <c r="G33" s="6"/>
      <c r="H33" s="6"/>
      <c r="I33" s="6"/>
      <c r="J33" s="6"/>
      <c r="K33" s="6"/>
      <c r="L33" s="6"/>
      <c r="M33" s="6"/>
      <c r="N33" s="8"/>
      <c r="O33" s="6"/>
      <c r="P33" s="6"/>
      <c r="Q33" s="6"/>
      <c r="R33" s="6"/>
      <c r="S33" s="6"/>
      <c r="T33" s="6"/>
      <c r="U33" s="84" t="str">
        <f t="shared" si="0"/>
        <v/>
      </c>
    </row>
    <row r="34" spans="1:21" x14ac:dyDescent="0.4">
      <c r="A34" s="144"/>
      <c r="B34" s="49"/>
      <c r="C34" s="4"/>
      <c r="D34" s="5"/>
      <c r="E34" s="6"/>
      <c r="F34" s="7"/>
      <c r="G34" s="6"/>
      <c r="H34" s="6"/>
      <c r="I34" s="6"/>
      <c r="J34" s="6"/>
      <c r="K34" s="6"/>
      <c r="L34" s="6"/>
      <c r="M34" s="6"/>
      <c r="N34" s="8"/>
      <c r="O34" s="6"/>
      <c r="P34" s="6"/>
      <c r="Q34" s="6"/>
      <c r="R34" s="6"/>
      <c r="S34" s="6"/>
      <c r="T34" s="6"/>
      <c r="U34" s="84" t="str">
        <f t="shared" si="0"/>
        <v/>
      </c>
    </row>
    <row r="35" spans="1:21" x14ac:dyDescent="0.4">
      <c r="A35" s="144"/>
      <c r="B35" s="101"/>
      <c r="C35" s="4"/>
      <c r="D35" s="5"/>
      <c r="E35" s="6"/>
      <c r="F35" s="7"/>
      <c r="G35" s="6"/>
      <c r="H35" s="6"/>
      <c r="I35" s="6"/>
      <c r="J35" s="6"/>
      <c r="K35" s="6"/>
      <c r="L35" s="6"/>
      <c r="M35" s="6"/>
      <c r="N35" s="8"/>
      <c r="O35" s="6"/>
      <c r="P35" s="6"/>
      <c r="Q35" s="6"/>
      <c r="R35" s="6"/>
      <c r="S35" s="6"/>
      <c r="T35" s="6"/>
      <c r="U35" s="84" t="str">
        <f t="shared" si="0"/>
        <v/>
      </c>
    </row>
    <row r="36" spans="1:21" x14ac:dyDescent="0.4">
      <c r="A36" s="144"/>
      <c r="B36" s="49"/>
      <c r="C36" s="4"/>
      <c r="D36" s="5"/>
      <c r="E36" s="6"/>
      <c r="F36" s="7"/>
      <c r="G36" s="6"/>
      <c r="H36" s="6"/>
      <c r="I36" s="6"/>
      <c r="J36" s="6"/>
      <c r="K36" s="6"/>
      <c r="L36" s="6"/>
      <c r="M36" s="6"/>
      <c r="N36" s="8"/>
      <c r="O36" s="6"/>
      <c r="P36" s="6"/>
      <c r="Q36" s="6"/>
      <c r="R36" s="6"/>
      <c r="S36" s="6"/>
      <c r="T36" s="6"/>
      <c r="U36" s="84" t="str">
        <f t="shared" si="0"/>
        <v/>
      </c>
    </row>
    <row r="37" spans="1:21" x14ac:dyDescent="0.4">
      <c r="A37" s="144"/>
      <c r="B37" s="49"/>
      <c r="C37" s="102"/>
      <c r="D37" s="5"/>
      <c r="E37" s="6"/>
      <c r="F37" s="7"/>
      <c r="G37" s="6"/>
      <c r="H37" s="6"/>
      <c r="I37" s="6"/>
      <c r="J37" s="6"/>
      <c r="K37" s="6"/>
      <c r="L37" s="6"/>
      <c r="M37" s="6"/>
      <c r="N37" s="8"/>
      <c r="O37" s="6"/>
      <c r="P37" s="6"/>
      <c r="Q37" s="6"/>
      <c r="R37" s="6"/>
      <c r="S37" s="6"/>
      <c r="T37" s="6"/>
      <c r="U37" s="84" t="str">
        <f t="shared" si="0"/>
        <v/>
      </c>
    </row>
    <row r="38" spans="1:21" x14ac:dyDescent="0.4">
      <c r="A38" s="144"/>
      <c r="B38" s="49"/>
      <c r="C38" s="4"/>
      <c r="D38" s="5"/>
      <c r="E38" s="6"/>
      <c r="F38" s="7"/>
      <c r="G38" s="6"/>
      <c r="H38" s="6"/>
      <c r="I38" s="6"/>
      <c r="J38" s="6"/>
      <c r="K38" s="6"/>
      <c r="L38" s="6"/>
      <c r="M38" s="6"/>
      <c r="N38" s="8"/>
      <c r="O38" s="6"/>
      <c r="P38" s="6"/>
      <c r="Q38" s="6"/>
      <c r="R38" s="6"/>
      <c r="S38" s="6"/>
      <c r="T38" s="6"/>
      <c r="U38" s="84" t="str">
        <f t="shared" si="0"/>
        <v/>
      </c>
    </row>
    <row r="39" spans="1:21" ht="12.6" thickBot="1" x14ac:dyDescent="0.45">
      <c r="A39" s="94" t="s">
        <v>75</v>
      </c>
      <c r="B39" s="31" t="s">
        <v>17</v>
      </c>
      <c r="C39" s="86"/>
      <c r="D39" s="87">
        <v>3</v>
      </c>
      <c r="E39" s="32" t="s">
        <v>101</v>
      </c>
      <c r="F39" s="88"/>
      <c r="G39" s="89"/>
      <c r="H39" s="89"/>
      <c r="I39" s="89"/>
      <c r="J39" s="89"/>
      <c r="K39" s="89"/>
      <c r="L39" s="89"/>
      <c r="M39" s="89"/>
      <c r="N39" s="89"/>
      <c r="O39" s="90">
        <v>3</v>
      </c>
      <c r="P39" s="89"/>
      <c r="Q39" s="89"/>
      <c r="R39" s="89"/>
      <c r="S39" s="91"/>
      <c r="T39" s="91"/>
      <c r="U39" s="92">
        <f>IF(SUM(G39:T39)=0,"",IF(SUM(G39:T39)=D39,D39,"Err"))</f>
        <v>3</v>
      </c>
    </row>
    <row r="40" spans="1:21" ht="12.6" thickBot="1" x14ac:dyDescent="0.45">
      <c r="A40" s="71"/>
      <c r="B40" s="72" t="s">
        <v>53</v>
      </c>
      <c r="C40" s="73"/>
      <c r="D40" s="73">
        <f>SUM(D9:D39)</f>
        <v>3</v>
      </c>
      <c r="E40" s="74"/>
      <c r="F40" s="75"/>
      <c r="G40" s="76">
        <f t="shared" ref="G40:U40" si="1">SUM(G9:G39)</f>
        <v>0</v>
      </c>
      <c r="H40" s="76">
        <f t="shared" si="1"/>
        <v>0</v>
      </c>
      <c r="I40" s="76">
        <f t="shared" si="1"/>
        <v>0</v>
      </c>
      <c r="J40" s="76">
        <f t="shared" si="1"/>
        <v>0</v>
      </c>
      <c r="K40" s="76">
        <f t="shared" si="1"/>
        <v>0</v>
      </c>
      <c r="L40" s="76">
        <f t="shared" si="1"/>
        <v>0</v>
      </c>
      <c r="M40" s="76">
        <f t="shared" si="1"/>
        <v>0</v>
      </c>
      <c r="N40" s="76">
        <f t="shared" si="1"/>
        <v>0</v>
      </c>
      <c r="O40" s="76">
        <f t="shared" si="1"/>
        <v>3</v>
      </c>
      <c r="P40" s="76">
        <f t="shared" si="1"/>
        <v>0</v>
      </c>
      <c r="Q40" s="76">
        <f t="shared" si="1"/>
        <v>0</v>
      </c>
      <c r="R40" s="76">
        <f t="shared" si="1"/>
        <v>0</v>
      </c>
      <c r="S40" s="76">
        <f t="shared" si="1"/>
        <v>0</v>
      </c>
      <c r="T40" s="76">
        <f t="shared" si="1"/>
        <v>0</v>
      </c>
      <c r="U40" s="76">
        <f t="shared" si="1"/>
        <v>3</v>
      </c>
    </row>
    <row r="41" spans="1:21" ht="12.6" thickBot="1" x14ac:dyDescent="0.45">
      <c r="B41" s="19"/>
      <c r="C41" s="19"/>
      <c r="D41" s="19"/>
      <c r="E41" s="20"/>
      <c r="F41" s="19"/>
      <c r="G41" s="19"/>
      <c r="H41" s="19"/>
      <c r="I41" s="19"/>
      <c r="J41" s="19"/>
      <c r="K41" s="19"/>
      <c r="L41" s="19"/>
      <c r="M41" s="141">
        <f>IF(SUM(M26:M28)=0,0,6-SUM(M26:M28))</f>
        <v>0</v>
      </c>
      <c r="N41" s="19"/>
      <c r="O41" s="20"/>
      <c r="P41" s="20"/>
      <c r="Q41" s="20"/>
      <c r="R41" s="20"/>
      <c r="S41" s="20"/>
      <c r="T41" s="19"/>
      <c r="U41" s="19"/>
    </row>
    <row r="42" spans="1:21" x14ac:dyDescent="0.4">
      <c r="A42" s="37"/>
      <c r="B42" s="38" t="s">
        <v>54</v>
      </c>
      <c r="C42" s="38"/>
      <c r="D42" s="38"/>
      <c r="E42" s="39"/>
      <c r="F42" s="126"/>
      <c r="G42" s="129">
        <v>60</v>
      </c>
      <c r="H42" s="130">
        <v>24</v>
      </c>
      <c r="I42" s="129">
        <v>27</v>
      </c>
      <c r="J42" s="39">
        <v>45</v>
      </c>
      <c r="K42" s="39">
        <v>21</v>
      </c>
      <c r="L42" s="130">
        <v>27</v>
      </c>
      <c r="M42" s="133">
        <v>33</v>
      </c>
      <c r="N42" s="129">
        <v>15</v>
      </c>
      <c r="O42" s="39">
        <v>3</v>
      </c>
      <c r="P42" s="39">
        <v>3</v>
      </c>
      <c r="Q42" s="39">
        <v>6</v>
      </c>
      <c r="R42" s="39">
        <v>6</v>
      </c>
      <c r="S42" s="39">
        <v>6</v>
      </c>
      <c r="T42" s="130">
        <v>9</v>
      </c>
      <c r="U42" s="136">
        <v>185</v>
      </c>
    </row>
    <row r="43" spans="1:21" x14ac:dyDescent="0.4">
      <c r="A43" s="40"/>
      <c r="B43" s="35" t="s">
        <v>55</v>
      </c>
      <c r="C43" s="35"/>
      <c r="D43" s="35"/>
      <c r="E43" s="36"/>
      <c r="F43" s="127"/>
      <c r="G43" s="131">
        <v>45</v>
      </c>
      <c r="H43" s="132">
        <v>9</v>
      </c>
      <c r="I43" s="131">
        <v>6</v>
      </c>
      <c r="J43" s="36">
        <v>24</v>
      </c>
      <c r="K43" s="36">
        <v>0</v>
      </c>
      <c r="L43" s="132">
        <v>6</v>
      </c>
      <c r="M43" s="134">
        <v>18</v>
      </c>
      <c r="N43" s="131">
        <v>12</v>
      </c>
      <c r="O43" s="36">
        <v>3</v>
      </c>
      <c r="P43" s="36">
        <v>3</v>
      </c>
      <c r="Q43" s="36">
        <v>0</v>
      </c>
      <c r="R43" s="36">
        <v>0</v>
      </c>
      <c r="S43" s="36">
        <v>0</v>
      </c>
      <c r="T43" s="132">
        <v>0</v>
      </c>
      <c r="U43" s="137">
        <v>180</v>
      </c>
    </row>
    <row r="44" spans="1:21" ht="12.6" thickBot="1" x14ac:dyDescent="0.45">
      <c r="A44" s="42"/>
      <c r="B44" s="139" t="s">
        <v>107</v>
      </c>
      <c r="C44" s="43"/>
      <c r="D44" s="43"/>
      <c r="E44" s="44"/>
      <c r="F44" s="128"/>
      <c r="G44" s="201" t="s">
        <v>104</v>
      </c>
      <c r="H44" s="202"/>
      <c r="I44" s="206" t="s">
        <v>105</v>
      </c>
      <c r="J44" s="207"/>
      <c r="K44" s="207"/>
      <c r="L44" s="208"/>
      <c r="M44" s="135"/>
      <c r="N44" s="206" t="s">
        <v>106</v>
      </c>
      <c r="O44" s="207"/>
      <c r="P44" s="207"/>
      <c r="Q44" s="207"/>
      <c r="R44" s="207"/>
      <c r="S44" s="207"/>
      <c r="T44" s="208"/>
      <c r="U44" s="138"/>
    </row>
    <row r="45" spans="1:21" x14ac:dyDescent="0.4">
      <c r="A45" s="122"/>
      <c r="B45" s="123" t="s">
        <v>56</v>
      </c>
      <c r="C45" s="123"/>
      <c r="D45" s="123"/>
      <c r="E45" s="124"/>
      <c r="F45" s="123"/>
      <c r="G45" s="124" t="str">
        <f>IF(G40&gt;G42,G40-G42,"")</f>
        <v/>
      </c>
      <c r="H45" s="124" t="str">
        <f>IF(H40&gt;H42,H40-H42,"")</f>
        <v/>
      </c>
      <c r="I45" s="124"/>
      <c r="J45" s="124"/>
      <c r="K45" s="124"/>
      <c r="L45" s="124"/>
      <c r="M45" s="124"/>
      <c r="N45" s="124" t="str">
        <f>IF(N40&gt;N42,N40-N42,"")</f>
        <v/>
      </c>
      <c r="O45" s="124" t="str">
        <f>IF(O40&gt;O42,O40-O42,"")</f>
        <v/>
      </c>
      <c r="P45" s="124"/>
      <c r="Q45" s="124"/>
      <c r="R45" s="124"/>
      <c r="S45" s="124"/>
      <c r="T45" s="124" t="str">
        <f>IF(T40&gt;T42,T40-T42,"")</f>
        <v/>
      </c>
      <c r="U45" s="125"/>
    </row>
    <row r="46" spans="1:21" x14ac:dyDescent="0.4">
      <c r="A46" s="40"/>
      <c r="B46" s="35" t="s">
        <v>57</v>
      </c>
      <c r="C46" s="35"/>
      <c r="D46" s="35"/>
      <c r="E46" s="36"/>
      <c r="F46" s="35"/>
      <c r="G46" s="36">
        <f>IF(G40&lt;G43,G43-G40,0)</f>
        <v>45</v>
      </c>
      <c r="H46" s="36">
        <f t="shared" ref="H46:U46" si="2">IF(H40&lt;H43,H43-H40,0)</f>
        <v>9</v>
      </c>
      <c r="I46" s="36">
        <f t="shared" si="2"/>
        <v>6</v>
      </c>
      <c r="J46" s="36">
        <f t="shared" si="2"/>
        <v>24</v>
      </c>
      <c r="K46" s="36">
        <f t="shared" si="2"/>
        <v>0</v>
      </c>
      <c r="L46" s="36">
        <f t="shared" si="2"/>
        <v>6</v>
      </c>
      <c r="M46" s="36">
        <f t="shared" si="2"/>
        <v>18</v>
      </c>
      <c r="N46" s="36">
        <f t="shared" si="2"/>
        <v>12</v>
      </c>
      <c r="O46" s="36">
        <f t="shared" si="2"/>
        <v>0</v>
      </c>
      <c r="P46" s="36">
        <f t="shared" si="2"/>
        <v>3</v>
      </c>
      <c r="Q46" s="36">
        <f t="shared" si="2"/>
        <v>0</v>
      </c>
      <c r="R46" s="36">
        <f t="shared" si="2"/>
        <v>0</v>
      </c>
      <c r="S46" s="36">
        <f t="shared" si="2"/>
        <v>0</v>
      </c>
      <c r="T46" s="36">
        <f t="shared" si="2"/>
        <v>0</v>
      </c>
      <c r="U46" s="41">
        <f t="shared" si="2"/>
        <v>177</v>
      </c>
    </row>
    <row r="47" spans="1:21" ht="12.6" thickBot="1" x14ac:dyDescent="0.45">
      <c r="A47" s="42"/>
      <c r="B47" s="43" t="s">
        <v>58</v>
      </c>
      <c r="C47" s="43"/>
      <c r="D47" s="43"/>
      <c r="E47" s="44"/>
      <c r="F47" s="43"/>
      <c r="G47" s="44">
        <f t="shared" ref="G47:T47" si="3">MIN(G40,G42)</f>
        <v>0</v>
      </c>
      <c r="H47" s="44">
        <f t="shared" si="3"/>
        <v>0</v>
      </c>
      <c r="I47" s="44">
        <f t="shared" si="3"/>
        <v>0</v>
      </c>
      <c r="J47" s="44">
        <f t="shared" si="3"/>
        <v>0</v>
      </c>
      <c r="K47" s="44">
        <f t="shared" si="3"/>
        <v>0</v>
      </c>
      <c r="L47" s="44">
        <f t="shared" si="3"/>
        <v>0</v>
      </c>
      <c r="M47" s="44">
        <f t="shared" si="3"/>
        <v>0</v>
      </c>
      <c r="N47" s="44">
        <f t="shared" si="3"/>
        <v>0</v>
      </c>
      <c r="O47" s="44">
        <f t="shared" si="3"/>
        <v>3</v>
      </c>
      <c r="P47" s="44">
        <f t="shared" si="3"/>
        <v>0</v>
      </c>
      <c r="Q47" s="44">
        <f t="shared" si="3"/>
        <v>0</v>
      </c>
      <c r="R47" s="44">
        <f t="shared" si="3"/>
        <v>0</v>
      </c>
      <c r="S47" s="44">
        <f t="shared" si="3"/>
        <v>0</v>
      </c>
      <c r="T47" s="44">
        <f t="shared" si="3"/>
        <v>0</v>
      </c>
      <c r="U47" s="45">
        <f>SUM(G47:T47)</f>
        <v>3</v>
      </c>
    </row>
    <row r="48" spans="1:21" ht="12.6" thickBot="1" x14ac:dyDescent="0.45"/>
    <row r="49" spans="1:21" x14ac:dyDescent="0.4">
      <c r="A49" s="96" t="s">
        <v>82</v>
      </c>
      <c r="B49" s="95" t="s">
        <v>83</v>
      </c>
      <c r="C49" s="22"/>
      <c r="D49" s="22"/>
      <c r="E49" s="22"/>
      <c r="F49" s="22"/>
      <c r="G49" s="22"/>
      <c r="H49" s="22"/>
      <c r="I49" s="22"/>
      <c r="J49" s="22"/>
      <c r="K49" s="24"/>
      <c r="L49" s="189" t="s">
        <v>108</v>
      </c>
      <c r="M49" s="190"/>
      <c r="N49" s="190"/>
      <c r="O49" s="190"/>
      <c r="P49" s="190"/>
      <c r="Q49" s="190"/>
      <c r="R49" s="190"/>
      <c r="S49" s="190"/>
      <c r="T49" s="190"/>
      <c r="U49" s="191"/>
    </row>
    <row r="50" spans="1:21" ht="51" customHeight="1" thickBot="1" x14ac:dyDescent="0.45">
      <c r="A50" s="171"/>
      <c r="B50" s="172"/>
      <c r="C50" s="172"/>
      <c r="D50" s="172"/>
      <c r="E50" s="172"/>
      <c r="F50" s="172"/>
      <c r="G50" s="172"/>
      <c r="H50" s="172"/>
      <c r="I50" s="172"/>
      <c r="J50" s="172"/>
      <c r="K50" s="173"/>
      <c r="L50" s="168" t="s">
        <v>99</v>
      </c>
      <c r="M50" s="169"/>
      <c r="N50" s="169"/>
      <c r="O50" s="169"/>
      <c r="P50" s="169"/>
      <c r="Q50" s="169"/>
      <c r="R50" s="169"/>
      <c r="S50" s="169"/>
      <c r="T50" s="169"/>
      <c r="U50" s="170"/>
    </row>
    <row r="51" spans="1:21" ht="12.6" thickBot="1" x14ac:dyDescent="0.45">
      <c r="B51" s="19"/>
      <c r="C51" s="19"/>
      <c r="D51" s="19"/>
      <c r="E51" s="19"/>
      <c r="F51" s="20"/>
      <c r="G51" s="19"/>
      <c r="H51" s="19"/>
      <c r="I51" s="19"/>
      <c r="J51" s="19"/>
      <c r="K51" s="19"/>
      <c r="L51" s="19"/>
      <c r="M51" s="19"/>
      <c r="N51" s="19"/>
      <c r="O51" s="20"/>
      <c r="P51" s="20"/>
      <c r="Q51" s="20"/>
      <c r="R51" s="20"/>
      <c r="S51" s="20"/>
      <c r="T51" s="19"/>
      <c r="U51" s="19"/>
    </row>
    <row r="52" spans="1:21" x14ac:dyDescent="0.4">
      <c r="A52" s="97" t="s">
        <v>84</v>
      </c>
      <c r="B52" s="22"/>
      <c r="C52" s="22"/>
      <c r="D52" s="22"/>
      <c r="E52" s="22"/>
      <c r="F52" s="23"/>
      <c r="G52" s="22"/>
      <c r="H52" s="22"/>
      <c r="I52" s="22"/>
      <c r="J52" s="22"/>
      <c r="K52" s="22"/>
      <c r="L52" s="22"/>
      <c r="M52" s="22"/>
      <c r="N52" s="22"/>
      <c r="O52" s="23"/>
      <c r="P52" s="23"/>
      <c r="Q52" s="23"/>
      <c r="R52" s="23"/>
      <c r="S52" s="23"/>
      <c r="T52" s="22"/>
      <c r="U52" s="24"/>
    </row>
    <row r="53" spans="1:21" ht="36" customHeight="1" x14ac:dyDescent="0.4">
      <c r="A53" s="165" t="s">
        <v>88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7"/>
    </row>
    <row r="54" spans="1:21" x14ac:dyDescent="0.4">
      <c r="A54" s="46"/>
      <c r="B54" s="19"/>
      <c r="C54" s="19"/>
      <c r="D54" s="19"/>
      <c r="E54" s="19"/>
      <c r="F54" s="20"/>
      <c r="G54" s="19"/>
      <c r="H54" s="19"/>
      <c r="I54" s="19"/>
      <c r="J54" s="19"/>
      <c r="K54" s="19"/>
      <c r="L54" s="19"/>
      <c r="M54" s="19"/>
      <c r="N54" s="99" t="s">
        <v>86</v>
      </c>
      <c r="O54" s="20"/>
      <c r="P54" s="20"/>
      <c r="Q54" s="20"/>
      <c r="R54" s="20"/>
      <c r="S54" s="20"/>
      <c r="T54" s="19"/>
      <c r="U54" s="25"/>
    </row>
    <row r="55" spans="1:21" x14ac:dyDescent="0.4">
      <c r="A55" s="98" t="s">
        <v>85</v>
      </c>
      <c r="B55" s="19"/>
      <c r="C55" s="19"/>
      <c r="D55" s="19"/>
      <c r="E55" s="19"/>
      <c r="F55" s="20"/>
      <c r="G55" s="19"/>
      <c r="H55" s="19"/>
      <c r="I55" s="19"/>
      <c r="J55" s="19"/>
      <c r="K55" s="19"/>
      <c r="L55" s="19"/>
      <c r="M55" s="19"/>
      <c r="N55" s="19"/>
      <c r="O55" s="20"/>
      <c r="P55" s="20"/>
      <c r="Q55" s="20"/>
      <c r="R55" s="20"/>
      <c r="S55" s="20"/>
      <c r="T55" s="19"/>
      <c r="U55" s="25"/>
    </row>
    <row r="56" spans="1:21" x14ac:dyDescent="0.4">
      <c r="A56" s="46"/>
      <c r="B56" s="19"/>
      <c r="C56" s="19"/>
      <c r="D56" s="19"/>
      <c r="E56" s="19"/>
      <c r="F56" s="20"/>
      <c r="G56" s="19"/>
      <c r="H56" s="19"/>
      <c r="I56" s="19"/>
      <c r="J56" s="19"/>
      <c r="K56" s="19"/>
      <c r="L56" s="99" t="s">
        <v>87</v>
      </c>
      <c r="M56" s="19"/>
      <c r="N56" s="19"/>
      <c r="O56" s="20"/>
      <c r="P56" s="20"/>
      <c r="Q56" s="20"/>
      <c r="R56" s="20"/>
      <c r="S56" s="20"/>
      <c r="T56" s="19"/>
      <c r="U56" s="25"/>
    </row>
    <row r="57" spans="1:21" ht="12.6" thickBot="1" x14ac:dyDescent="0.45">
      <c r="A57" s="26"/>
      <c r="B57" s="27"/>
      <c r="C57" s="27"/>
      <c r="D57" s="27"/>
      <c r="E57" s="27"/>
      <c r="F57" s="28"/>
      <c r="G57" s="27"/>
      <c r="H57" s="27"/>
      <c r="I57" s="27"/>
      <c r="J57" s="27"/>
      <c r="K57" s="27"/>
      <c r="L57" s="27"/>
      <c r="M57" s="27"/>
      <c r="N57" s="27"/>
      <c r="O57" s="28"/>
      <c r="P57" s="28"/>
      <c r="Q57" s="28"/>
      <c r="R57" s="28"/>
      <c r="S57" s="28"/>
      <c r="T57" s="27"/>
      <c r="U57" s="29"/>
    </row>
  </sheetData>
  <sheetProtection selectLockedCells="1" selectUnlockedCells="1"/>
  <mergeCells count="21">
    <mergeCell ref="A53:U53"/>
    <mergeCell ref="A4:F4"/>
    <mergeCell ref="A5:F5"/>
    <mergeCell ref="A6:F6"/>
    <mergeCell ref="A7:F7"/>
    <mergeCell ref="M3:M7"/>
    <mergeCell ref="Q3:T7"/>
    <mergeCell ref="O3:P7"/>
    <mergeCell ref="L50:U50"/>
    <mergeCell ref="U3:U7"/>
    <mergeCell ref="G44:H44"/>
    <mergeCell ref="N44:T44"/>
    <mergeCell ref="A50:K50"/>
    <mergeCell ref="I44:L44"/>
    <mergeCell ref="L49:U49"/>
    <mergeCell ref="A1:U1"/>
    <mergeCell ref="A2:U2"/>
    <mergeCell ref="A3:F3"/>
    <mergeCell ref="G3:H7"/>
    <mergeCell ref="I3:L7"/>
    <mergeCell ref="N3:N7"/>
  </mergeCells>
  <conditionalFormatting sqref="G40:U40">
    <cfRule type="cellIs" dxfId="4" priority="7" stopIfTrue="1" operator="notBetween">
      <formula>G$43</formula>
      <formula>G$42</formula>
    </cfRule>
  </conditionalFormatting>
  <conditionalFormatting sqref="M27">
    <cfRule type="expression" dxfId="3" priority="4" stopIfTrue="1">
      <formula>$M$26&gt;0</formula>
    </cfRule>
  </conditionalFormatting>
  <conditionalFormatting sqref="N27">
    <cfRule type="expression" dxfId="2" priority="3" stopIfTrue="1">
      <formula>$M$26&gt;0</formula>
    </cfRule>
  </conditionalFormatting>
  <conditionalFormatting sqref="M28">
    <cfRule type="expression" dxfId="1" priority="2" stopIfTrue="1">
      <formula>SUM($M$26:$M$27)&gt;0</formula>
    </cfRule>
  </conditionalFormatting>
  <conditionalFormatting sqref="N28">
    <cfRule type="expression" dxfId="0" priority="1" stopIfTrue="1">
      <formula>SUM($M$26:$M$27)&gt;0</formula>
    </cfRule>
  </conditionalFormatting>
  <printOptions horizontalCentered="1" verticalCentered="1"/>
  <pageMargins left="0" right="0" top="0.78740157480314965" bottom="0" header="0.39370078740157483" footer="0"/>
  <pageSetup paperSize="9" scale="79" firstPageNumber="0" orientation="portrait" r:id="rId1"/>
  <headerFooter alignWithMargins="0">
    <oddHeader xml:space="preserve">&amp;L
&amp;RVersione 12.12.2019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Precompilato_CurrGenerale</vt:lpstr>
      <vt:lpstr>Precompilato_CurrApplicativo</vt:lpstr>
      <vt:lpstr>Precompilato_CoortePrecedente</vt:lpstr>
      <vt:lpstr>Note</vt:lpstr>
      <vt:lpstr>ModuloVuoto</vt:lpstr>
      <vt:lpstr>ModuloVuoto!Area_stampa</vt:lpstr>
      <vt:lpstr>Precompilato_CoortePrecedente!Area_stampa</vt:lpstr>
      <vt:lpstr>Precompilato_CurrApplicativo!Area_stampa</vt:lpstr>
      <vt:lpstr>Precompilato_CurrGenerale!Area_stampa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di Studi Elettronca 270/04</dc:title>
  <dc:creator>Daniele Vogrig</dc:creator>
  <cp:keywords>Piano Studi, Elettronica, 2014</cp:keywords>
  <dc:description/>
  <cp:lastModifiedBy>Daniele Vogrig</cp:lastModifiedBy>
  <cp:lastPrinted>2019-12-12T16:50:29Z</cp:lastPrinted>
  <dcterms:created xsi:type="dcterms:W3CDTF">2011-01-31T09:35:52Z</dcterms:created>
  <dcterms:modified xsi:type="dcterms:W3CDTF">2021-12-09T15:48:12Z</dcterms:modified>
</cp:coreProperties>
</file>