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d9203544d46714/OS/os04.analisi.decisionale/"/>
    </mc:Choice>
  </mc:AlternateContent>
  <xr:revisionPtr revIDLastSave="78" documentId="11_AC7C0C9338D62A368C15B4B0555120614E7155E7" xr6:coauthVersionLast="47" xr6:coauthVersionMax="47" xr10:uidLastSave="{656EE736-C0C4-4AE0-A8FC-3F5E9BFE324D}"/>
  <bookViews>
    <workbookView xWindow="-120" yWindow="-120" windowWidth="38640" windowHeight="21390" tabRatio="835" xr2:uid="{00000000-000D-0000-FFFF-FFFF00000000}"/>
  </bookViews>
  <sheets>
    <sheet name="Introduzione" sheetId="12" r:id="rId1"/>
    <sheet name="Tab. di decisione Cond. INCERT." sheetId="1" r:id="rId2"/>
    <sheet name="TdD Cond. di RISCHIO" sheetId="2" r:id="rId3"/>
    <sheet name="INCERTEZZA - Max Min" sheetId="3" r:id="rId4"/>
    <sheet name="Max Max" sheetId="4" r:id="rId5"/>
    <sheet name="Hurwicz" sheetId="5" r:id="rId6"/>
    <sheet name="Mancato Guadagno" sheetId="6" r:id="rId7"/>
    <sheet name="RISCHIO - PRIORI - Max Ver" sheetId="7" r:id="rId8"/>
    <sheet name="Val Atteso" sheetId="8" r:id="rId9"/>
    <sheet name="VAMG" sheetId="9" r:id="rId10"/>
    <sheet name="Osservazione.VAPI" sheetId="10" r:id="rId11"/>
    <sheet name="POSTERIORI - Bayes" sheetId="11" r:id="rId12"/>
    <sheet name="Osservazione.VAIC" sheetId="13" r:id="rId13"/>
    <sheet name="AlberoDecisionale" sheetId="15" r:id="rId14"/>
    <sheet name="InduzioneIndietro" sheetId="14" r:id="rId15"/>
    <sheet name="Utilità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 l="1"/>
  <c r="J11" i="15"/>
  <c r="G13" i="10"/>
  <c r="C18" i="6"/>
  <c r="G7" i="5"/>
  <c r="M22" i="14" l="1"/>
  <c r="L4" i="14" l="1"/>
  <c r="K4" i="14"/>
  <c r="J4" i="14"/>
  <c r="E13" i="6"/>
  <c r="D13" i="6"/>
  <c r="C13" i="6"/>
  <c r="J9" i="15" l="1"/>
  <c r="K9" i="15"/>
  <c r="L9" i="15"/>
  <c r="J10" i="15"/>
  <c r="K10" i="15"/>
  <c r="L10" i="15"/>
  <c r="K11" i="15"/>
  <c r="L11" i="15"/>
  <c r="H40" i="11"/>
  <c r="C46" i="11" s="1"/>
  <c r="H41" i="11"/>
  <c r="C47" i="11" s="1"/>
  <c r="C16" i="10"/>
  <c r="C15" i="9"/>
  <c r="G15" i="9" s="1"/>
  <c r="D15" i="9"/>
  <c r="E15" i="9"/>
  <c r="L15" i="9"/>
  <c r="C16" i="9"/>
  <c r="D16" i="9"/>
  <c r="G16" i="9"/>
  <c r="K16" i="9" s="1"/>
  <c r="E16" i="9"/>
  <c r="L16" i="9"/>
  <c r="C17" i="9"/>
  <c r="G17" i="9" s="1"/>
  <c r="K17" i="9" s="1"/>
  <c r="D17" i="9"/>
  <c r="E17" i="9"/>
  <c r="L17" i="9"/>
  <c r="G5" i="8"/>
  <c r="G6" i="8"/>
  <c r="G7" i="8"/>
  <c r="G16" i="7"/>
  <c r="G17" i="7"/>
  <c r="G18" i="7"/>
  <c r="C17" i="6"/>
  <c r="D17" i="6"/>
  <c r="E17" i="6"/>
  <c r="D18" i="6"/>
  <c r="E18" i="6"/>
  <c r="C19" i="6"/>
  <c r="D19" i="6"/>
  <c r="E19" i="6"/>
  <c r="G8" i="5"/>
  <c r="G9" i="5"/>
  <c r="G5" i="4"/>
  <c r="G6" i="4"/>
  <c r="H8" i="4" s="1"/>
  <c r="G7" i="4"/>
  <c r="G5" i="3"/>
  <c r="H8" i="3" s="1"/>
  <c r="G6" i="3"/>
  <c r="G7" i="3"/>
  <c r="G18" i="6" l="1"/>
  <c r="G17" i="6"/>
  <c r="G19" i="6"/>
  <c r="H19" i="7"/>
  <c r="H8" i="8"/>
  <c r="F4" i="13" s="1"/>
  <c r="D21" i="13" s="1"/>
  <c r="H20" i="6"/>
  <c r="I5" i="13"/>
  <c r="M5" i="14"/>
  <c r="D47" i="11"/>
  <c r="I6" i="13"/>
  <c r="M6" i="14"/>
  <c r="E47" i="11"/>
  <c r="E46" i="11"/>
  <c r="H9" i="5"/>
  <c r="J9" i="5" s="1"/>
  <c r="K15" i="9"/>
  <c r="H18" i="9"/>
  <c r="J18" i="9" s="1"/>
  <c r="D46" i="11"/>
  <c r="G17" i="10" l="1"/>
  <c r="F22" i="13" s="1"/>
  <c r="D66" i="11"/>
  <c r="K6" i="14"/>
  <c r="E58" i="11"/>
  <c r="L5" i="14"/>
  <c r="E66" i="11"/>
  <c r="L6" i="14"/>
  <c r="C66" i="11"/>
  <c r="G63" i="11" s="1"/>
  <c r="J6" i="14"/>
  <c r="D58" i="11"/>
  <c r="K5" i="14"/>
  <c r="C58" i="11"/>
  <c r="G56" i="11" s="1"/>
  <c r="J5" i="14"/>
  <c r="G64" i="11" l="1"/>
  <c r="G55" i="11"/>
  <c r="G57" i="11"/>
  <c r="G65" i="11"/>
  <c r="H58" i="11" l="1"/>
  <c r="F5" i="13" s="1"/>
  <c r="H66" i="11"/>
  <c r="F6" i="13" s="1"/>
  <c r="B21" i="13" l="1"/>
  <c r="F21" i="13" s="1"/>
  <c r="F23" i="13" s="1"/>
  <c r="K22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luigi</author>
    <author>serviziocalcolo</author>
  </authors>
  <commentList>
    <comment ref="G37" authorId="0" shapeId="0" xr:uid="{00000000-0006-0000-0B00-000001000000}">
      <text>
        <r>
          <rPr>
            <sz val="9"/>
            <color indexed="81"/>
            <rFont val="Tahoma"/>
            <family val="2"/>
          </rPr>
          <t>Siano dati degli stati Sj esaustivi e mutuamente esclusivi:
P(E) = sum_j P(Sj)P(E|Sj)</t>
        </r>
      </text>
    </comment>
    <comment ref="G44" authorId="0" shapeId="0" xr:uid="{00000000-0006-0000-0B00-000002000000}">
      <text>
        <r>
          <rPr>
            <sz val="9"/>
            <color indexed="81"/>
            <rFont val="Tahoma"/>
            <family val="2"/>
          </rPr>
          <t>Sj esaustuvi e mutuamente esclusivi
P(Sj|E) = P(Sj)P(E|Sj) / sum_k P(Sk)P(E|Sk)</t>
        </r>
      </text>
    </comment>
    <comment ref="A45" authorId="1" shapeId="0" xr:uid="{00000000-0006-0000-0B00-000003000000}">
      <text>
        <r>
          <rPr>
            <b/>
            <sz val="9"/>
            <color indexed="81"/>
            <rFont val="Tahoma"/>
            <family val="2"/>
          </rPr>
          <t xml:space="preserve">attenzione:
</t>
        </r>
        <r>
          <rPr>
            <sz val="9"/>
            <color indexed="81"/>
            <rFont val="Tahoma"/>
            <family val="2"/>
          </rPr>
          <t>libro p. 114 indica P(El|Sj) invece di P(Sj|El)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Luigi De Giovanni</author>
  </authors>
  <commentList>
    <comment ref="J22" authorId="0" shapeId="0" xr:uid="{00000000-0006-0000-0E00-000001000000}">
      <text>
        <r>
          <rPr>
            <sz val="9"/>
            <color indexed="81"/>
            <rFont val="Tahoma"/>
            <family val="2"/>
          </rPr>
          <t xml:space="preserve">salvo approssimazioni
</t>
        </r>
      </text>
    </comment>
  </commentList>
</comments>
</file>

<file path=xl/sharedStrings.xml><?xml version="1.0" encoding="utf-8"?>
<sst xmlns="http://schemas.openxmlformats.org/spreadsheetml/2006/main" count="393" uniqueCount="224">
  <si>
    <t>Domanda Alta</t>
  </si>
  <si>
    <t>Domanda Bassa</t>
  </si>
  <si>
    <t>Domanda Media</t>
  </si>
  <si>
    <t>Alternative</t>
  </si>
  <si>
    <t>Stati di natura</t>
  </si>
  <si>
    <t>Probabilità</t>
  </si>
  <si>
    <t>Alternat.</t>
  </si>
  <si>
    <t>Criterio del Max Max (ottimistico)</t>
  </si>
  <si>
    <t>Criterio di Hurwitz (compromesso)</t>
  </si>
  <si>
    <t>Coefficiente di Pessimismo =</t>
  </si>
  <si>
    <t>Criterio del mancato guadagno</t>
  </si>
  <si>
    <t>G_ij</t>
  </si>
  <si>
    <t>R_ij</t>
  </si>
  <si>
    <t>A* = A2</t>
  </si>
  <si>
    <t>A_1</t>
  </si>
  <si>
    <t>A_2</t>
  </si>
  <si>
    <t>A_3</t>
  </si>
  <si>
    <t>A_4</t>
  </si>
  <si>
    <t>G_4j &lt;= G_3j   per ogni j = 1, 2, 3</t>
  </si>
  <si>
    <t>A* = A_3</t>
  </si>
  <si>
    <t>A* = A_1</t>
  </si>
  <si>
    <t>A* =</t>
  </si>
  <si>
    <t>Alfa =</t>
  </si>
  <si>
    <t>Criterio di Max Verosimiglianza</t>
  </si>
  <si>
    <t>Si identifica lo stato (S_j) più probabile: S_1</t>
  </si>
  <si>
    <t>Si considerano tutti i  G_i1</t>
  </si>
  <si>
    <t>Si sceglie l'alternativa cui corrisponde il Max_i G_i1</t>
  </si>
  <si>
    <t>Criterio del Valore Atteso</t>
  </si>
  <si>
    <t>VA(A_i)</t>
  </si>
  <si>
    <t>Max_i VA(A_i)</t>
  </si>
  <si>
    <t>VAPI = Valore Atteso della Perfetta Informazione</t>
  </si>
  <si>
    <t>sceglieremmo A_1 se si verifica S_1, A_3 se si verifica S_2 oppure S_3</t>
  </si>
  <si>
    <t>In tal caso il valore atteso del guadagno risulterebbe pari a :</t>
  </si>
  <si>
    <t xml:space="preserve">La differenza fra </t>
  </si>
  <si>
    <t xml:space="preserve"> risulta uguale a</t>
  </si>
  <si>
    <t xml:space="preserve"> (= 356.000) </t>
  </si>
  <si>
    <t xml:space="preserve">  e VA ottimo</t>
  </si>
  <si>
    <t>ANALISI DECISIONALE</t>
  </si>
  <si>
    <t>in condizioni di incertezza</t>
  </si>
  <si>
    <t>Criterio del Max Min</t>
  </si>
  <si>
    <t>criterio pessimistico</t>
  </si>
  <si>
    <t>MF: Mercato favorevole</t>
  </si>
  <si>
    <t>MS: Mercato sfavorevole</t>
  </si>
  <si>
    <t>Prob a Priori</t>
  </si>
  <si>
    <t>MF</t>
  </si>
  <si>
    <t>MS</t>
  </si>
  <si>
    <t>Valore Atteso dell'Informazione Campionaria</t>
  </si>
  <si>
    <t>valore dell'informazione desumibile da un test (indagine di mercato)</t>
  </si>
  <si>
    <t>EIC = VAIC / VAPI</t>
  </si>
  <si>
    <t>Efficienza dell'informazione campionaria</t>
  </si>
  <si>
    <t>VAIC =</t>
  </si>
  <si>
    <t>-</t>
  </si>
  <si>
    <t xml:space="preserve">EIC = </t>
  </si>
  <si>
    <t xml:space="preserve">COSTO INDAGINE: </t>
  </si>
  <si>
    <t xml:space="preserve">OGNI FOGLIA RAPPRESENTA UNA </t>
  </si>
  <si>
    <t>GUADAGNO (non dei valori attesi)</t>
  </si>
  <si>
    <t>livello di sicurezza di A_i</t>
  </si>
  <si>
    <t>livello ottimistico di A_i</t>
  </si>
  <si>
    <t>criterio ottimistico</t>
  </si>
  <si>
    <t>criterio che media pessimismo e ottimismo</t>
  </si>
  <si>
    <t>difficile scegliere Alfa</t>
  </si>
  <si>
    <t>(ad esempio con analisi di sensibilità)</t>
  </si>
  <si>
    <t>1)</t>
  </si>
  <si>
    <t>2)</t>
  </si>
  <si>
    <t>3)</t>
  </si>
  <si>
    <t>"rimpianto" peggiore per ogni alternativa</t>
  </si>
  <si>
    <t>Rho_i</t>
  </si>
  <si>
    <t>minimizzare Rho_i</t>
  </si>
  <si>
    <t>G_ik</t>
  </si>
  <si>
    <r>
      <t xml:space="preserve">Metodologie elementari di supporto alle decisioni quando </t>
    </r>
    <r>
      <rPr>
        <b/>
        <sz val="11"/>
        <rFont val="Calibri"/>
        <family val="2"/>
        <scheme val="minor"/>
      </rPr>
      <t>siano noti</t>
    </r>
  </si>
  <si>
    <r>
      <t xml:space="preserve">Insieme delle </t>
    </r>
    <r>
      <rPr>
        <b/>
        <sz val="11"/>
        <color rgb="FFC00000"/>
        <rFont val="Calibri"/>
        <family val="2"/>
        <scheme val="minor"/>
      </rPr>
      <t>ALTERNATIVE A_i</t>
    </r>
  </si>
  <si>
    <r>
      <t xml:space="preserve">Insieme degli </t>
    </r>
    <r>
      <rPr>
        <b/>
        <sz val="11"/>
        <color theme="4"/>
        <rFont val="Calibri"/>
        <family val="2"/>
        <scheme val="minor"/>
      </rPr>
      <t>STATI DI NATURA S_j</t>
    </r>
  </si>
  <si>
    <r>
      <t xml:space="preserve">Tabella di decisione in </t>
    </r>
    <r>
      <rPr>
        <b/>
        <sz val="11"/>
        <color theme="4"/>
        <rFont val="Calibri"/>
        <family val="2"/>
        <scheme val="minor"/>
      </rPr>
      <t>condizioni di incertezza</t>
    </r>
  </si>
  <si>
    <r>
      <t xml:space="preserve">Alternativa </t>
    </r>
    <r>
      <rPr>
        <b/>
        <sz val="11"/>
        <rFont val="Calibri"/>
        <family val="2"/>
        <scheme val="minor"/>
      </rPr>
      <t>A_4</t>
    </r>
    <r>
      <rPr>
        <sz val="11"/>
        <rFont val="Calibri"/>
        <family val="2"/>
        <scheme val="minor"/>
      </rPr>
      <t xml:space="preserve"> è </t>
    </r>
    <r>
      <rPr>
        <b/>
        <sz val="11"/>
        <rFont val="Calibri"/>
        <family val="2"/>
        <scheme val="minor"/>
      </rPr>
      <t>dominata</t>
    </r>
    <r>
      <rPr>
        <sz val="11"/>
        <rFont val="Calibri"/>
        <family val="2"/>
        <scheme val="minor"/>
      </rPr>
      <t xml:space="preserve"> da </t>
    </r>
    <r>
      <rPr>
        <b/>
        <sz val="11"/>
        <rFont val="Calibri"/>
        <family val="2"/>
        <scheme val="minor"/>
      </rPr>
      <t>A_3</t>
    </r>
  </si>
  <si>
    <r>
      <t xml:space="preserve">Tabella di decisione in condizioni di </t>
    </r>
    <r>
      <rPr>
        <b/>
        <sz val="11"/>
        <color theme="4"/>
        <rFont val="Calibri"/>
        <family val="2"/>
        <scheme val="minor"/>
      </rPr>
      <t>rischio</t>
    </r>
  </si>
  <si>
    <r>
      <t xml:space="preserve">Stati di natura </t>
    </r>
    <r>
      <rPr>
        <b/>
        <sz val="11"/>
        <color theme="4"/>
        <rFont val="Calibri"/>
        <family val="2"/>
        <scheme val="minor"/>
      </rPr>
      <t>(j)</t>
    </r>
  </si>
  <si>
    <r>
      <rPr>
        <sz val="11"/>
        <color theme="4"/>
        <rFont val="Calibri"/>
        <family val="2"/>
        <scheme val="minor"/>
      </rPr>
      <t>Min_ j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G_ij</t>
    </r>
  </si>
  <si>
    <r>
      <rPr>
        <sz val="11"/>
        <color rgb="FFC00000"/>
        <rFont val="Calibri"/>
        <family val="2"/>
        <scheme val="minor"/>
      </rPr>
      <t xml:space="preserve">Max_i </t>
    </r>
    <r>
      <rPr>
        <sz val="11"/>
        <rFont val="Calibri"/>
        <family val="2"/>
        <scheme val="minor"/>
      </rPr>
      <t>Min_j G_ij</t>
    </r>
  </si>
  <si>
    <r>
      <t xml:space="preserve">Alterna-
tiva </t>
    </r>
    <r>
      <rPr>
        <b/>
        <sz val="11"/>
        <color rgb="FFC00000"/>
        <rFont val="Calibri"/>
        <family val="2"/>
        <scheme val="minor"/>
      </rPr>
      <t>(i)</t>
    </r>
  </si>
  <si>
    <r>
      <rPr>
        <sz val="11"/>
        <color theme="4"/>
        <rFont val="Calibri"/>
        <family val="2"/>
        <scheme val="minor"/>
      </rPr>
      <t xml:space="preserve">Max_j </t>
    </r>
    <r>
      <rPr>
        <sz val="11"/>
        <rFont val="Calibri"/>
        <family val="2"/>
        <scheme val="minor"/>
      </rPr>
      <t>G_ij</t>
    </r>
  </si>
  <si>
    <r>
      <rPr>
        <sz val="11"/>
        <color rgb="FFC00000"/>
        <rFont val="Calibri"/>
        <family val="2"/>
        <scheme val="minor"/>
      </rPr>
      <t xml:space="preserve">Max_i </t>
    </r>
    <r>
      <rPr>
        <sz val="11"/>
        <rFont val="Calibri"/>
        <family val="2"/>
        <scheme val="minor"/>
      </rPr>
      <t>Max_j G_ij</t>
    </r>
  </si>
  <si>
    <r>
      <t xml:space="preserve">massimizza il guadagno più favorele (o </t>
    </r>
    <r>
      <rPr>
        <i/>
        <sz val="11"/>
        <rFont val="Calibri"/>
        <family val="2"/>
        <scheme val="minor"/>
      </rPr>
      <t>livello ottimistico</t>
    </r>
    <r>
      <rPr>
        <sz val="11"/>
        <rFont val="Calibri"/>
        <family val="2"/>
        <scheme val="minor"/>
      </rPr>
      <t>) di ciascuna alternativa</t>
    </r>
  </si>
  <si>
    <r>
      <rPr>
        <b/>
        <sz val="11"/>
        <color theme="4"/>
        <rFont val="Calibri"/>
        <family val="2"/>
        <scheme val="minor"/>
      </rPr>
      <t>Alfa *</t>
    </r>
    <r>
      <rPr>
        <sz val="11"/>
        <rFont val="Calibri"/>
        <family val="2"/>
        <scheme val="minor"/>
      </rPr>
      <t xml:space="preserve"> (Min_j G_ij) +         (1-Alfa) * Max_j G_ij</t>
    </r>
  </si>
  <si>
    <r>
      <rPr>
        <b/>
        <sz val="11"/>
        <color rgb="FFC00000"/>
        <rFont val="Calibri"/>
        <family val="2"/>
        <scheme val="minor"/>
      </rPr>
      <t>Max_i</t>
    </r>
    <r>
      <rPr>
        <sz val="11"/>
        <rFont val="Calibri"/>
        <family val="2"/>
        <scheme val="minor"/>
      </rPr>
      <t xml:space="preserve">                       [Alfa * (Min_j G_ij) +         (1-Alfa) * (Max_j G_ij)]</t>
    </r>
  </si>
  <si>
    <r>
      <t xml:space="preserve">differenza tra </t>
    </r>
    <r>
      <rPr>
        <sz val="11"/>
        <color rgb="FF00B050"/>
        <rFont val="Calibri"/>
        <family val="2"/>
        <scheme val="minor"/>
      </rPr>
      <t>quanto si poteva guadagnare</t>
    </r>
    <r>
      <rPr>
        <sz val="11"/>
        <rFont val="Calibri"/>
        <family val="2"/>
        <scheme val="minor"/>
      </rPr>
      <t xml:space="preserve"> in quello stato di natura e quanto si guadagna con quella scelta</t>
    </r>
  </si>
  <si>
    <r>
      <t>R_ij = (</t>
    </r>
    <r>
      <rPr>
        <sz val="11"/>
        <color rgb="FFC00000"/>
        <rFont val="Calibri"/>
        <family val="2"/>
        <scheme val="minor"/>
      </rPr>
      <t>Max_l</t>
    </r>
    <r>
      <rPr>
        <sz val="11"/>
        <rFont val="Calibri"/>
        <family val="2"/>
        <scheme val="minor"/>
      </rPr>
      <t xml:space="preserve"> G_lj) - G_ij</t>
    </r>
  </si>
  <si>
    <r>
      <rPr>
        <sz val="11"/>
        <color rgb="FF00B050"/>
        <rFont val="Calibri"/>
        <family val="2"/>
        <scheme val="minor"/>
      </rPr>
      <t>"rimpianto"</t>
    </r>
    <r>
      <rPr>
        <sz val="11"/>
        <rFont val="Calibri"/>
        <family val="2"/>
        <scheme val="minor"/>
      </rPr>
      <t xml:space="preserve"> per aver scelto i se si verifica j </t>
    </r>
  </si>
  <si>
    <r>
      <t xml:space="preserve">Rho_i = </t>
    </r>
    <r>
      <rPr>
        <sz val="11"/>
        <color theme="4"/>
        <rFont val="Calibri"/>
        <family val="2"/>
        <scheme val="minor"/>
      </rPr>
      <t>Max_j</t>
    </r>
    <r>
      <rPr>
        <sz val="11"/>
        <rFont val="Calibri"/>
        <family val="2"/>
        <scheme val="minor"/>
      </rPr>
      <t xml:space="preserve"> R_ij</t>
    </r>
  </si>
  <si>
    <r>
      <rPr>
        <sz val="11"/>
        <color rgb="FFC00000"/>
        <rFont val="Calibri"/>
        <family val="2"/>
        <scheme val="minor"/>
      </rPr>
      <t>Min_i</t>
    </r>
    <r>
      <rPr>
        <sz val="11"/>
        <color indexed="17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Rho_i</t>
    </r>
  </si>
  <si>
    <t>Max_l G_lj</t>
  </si>
  <si>
    <r>
      <t>k = arg</t>
    </r>
    <r>
      <rPr>
        <sz val="11"/>
        <color theme="4"/>
        <rFont val="Calibri"/>
        <family val="2"/>
        <scheme val="minor"/>
      </rPr>
      <t>max_j</t>
    </r>
    <r>
      <rPr>
        <sz val="11"/>
        <rFont val="Calibri"/>
        <family val="2"/>
        <scheme val="minor"/>
      </rPr>
      <t xml:space="preserve"> P(S_j)</t>
    </r>
  </si>
  <si>
    <r>
      <rPr>
        <sz val="11"/>
        <color rgb="FFC00000"/>
        <rFont val="Calibri"/>
        <family val="2"/>
        <scheme val="minor"/>
      </rPr>
      <t>Max_i</t>
    </r>
    <r>
      <rPr>
        <sz val="11"/>
        <rFont val="Calibri"/>
        <family val="2"/>
        <scheme val="minor"/>
      </rPr>
      <t xml:space="preserve"> G_ik</t>
    </r>
  </si>
  <si>
    <r>
      <t>In pratica, si considera</t>
    </r>
    <r>
      <rPr>
        <b/>
        <sz val="11"/>
        <color theme="4"/>
        <rFont val="Calibri"/>
        <family val="2"/>
        <scheme val="minor"/>
      </rPr>
      <t xml:space="preserve"> solo lo stato pìù probabile</t>
    </r>
  </si>
  <si>
    <t>Probabilità P(S_j)</t>
  </si>
  <si>
    <r>
      <rPr>
        <b/>
        <sz val="11"/>
        <color theme="4"/>
        <rFont val="Calibri"/>
        <family val="2"/>
        <scheme val="minor"/>
      </rPr>
      <t>VA</t>
    </r>
    <r>
      <rPr>
        <sz val="11"/>
        <rFont val="Calibri"/>
        <family val="2"/>
        <scheme val="minor"/>
      </rPr>
      <t>(A_i)</t>
    </r>
  </si>
  <si>
    <r>
      <rPr>
        <sz val="11"/>
        <color rgb="FFC00000"/>
        <rFont val="Calibri"/>
        <family val="2"/>
        <scheme val="minor"/>
      </rPr>
      <t>Max_i</t>
    </r>
    <r>
      <rPr>
        <sz val="11"/>
        <rFont val="Calibri"/>
        <family val="2"/>
        <scheme val="minor"/>
      </rPr>
      <t xml:space="preserve"> VA(A_i)</t>
    </r>
  </si>
  <si>
    <r>
      <t>R_ij = (</t>
    </r>
    <r>
      <rPr>
        <sz val="11"/>
        <color rgb="FFC00000"/>
        <rFont val="Calibri"/>
        <family val="2"/>
        <scheme val="minor"/>
      </rPr>
      <t>Max_</t>
    </r>
    <r>
      <rPr>
        <sz val="11"/>
        <rFont val="Calibri"/>
        <family val="2"/>
        <scheme val="minor"/>
      </rPr>
      <t>l G_lj) - G_ij</t>
    </r>
  </si>
  <si>
    <r>
      <rPr>
        <sz val="11"/>
        <color rgb="FFC00000"/>
        <rFont val="Calibri"/>
        <family val="2"/>
        <scheme val="minor"/>
      </rPr>
      <t>Min_</t>
    </r>
    <r>
      <rPr>
        <sz val="11"/>
        <rFont val="Calibri"/>
        <family val="2"/>
        <scheme val="minor"/>
      </rPr>
      <t>i VAMG(A_i)</t>
    </r>
  </si>
  <si>
    <r>
      <rPr>
        <sz val="11"/>
        <color theme="4"/>
        <rFont val="Calibri"/>
        <family val="2"/>
        <scheme val="minor"/>
      </rPr>
      <t>VAMG</t>
    </r>
    <r>
      <rPr>
        <sz val="11"/>
        <rFont val="Calibri"/>
        <family val="2"/>
        <scheme val="minor"/>
      </rPr>
      <t>(A_i)</t>
    </r>
  </si>
  <si>
    <r>
      <t xml:space="preserve">Criterio del </t>
    </r>
    <r>
      <rPr>
        <b/>
        <sz val="11"/>
        <color rgb="FF00B050"/>
        <rFont val="Calibri"/>
        <family val="2"/>
        <scheme val="minor"/>
      </rPr>
      <t>V</t>
    </r>
    <r>
      <rPr>
        <b/>
        <sz val="11"/>
        <rFont val="Calibri"/>
        <family val="2"/>
        <scheme val="minor"/>
      </rPr>
      <t xml:space="preserve">alore </t>
    </r>
    <r>
      <rPr>
        <b/>
        <sz val="11"/>
        <color rgb="FF00B050"/>
        <rFont val="Calibri"/>
        <family val="2"/>
        <scheme val="minor"/>
      </rPr>
      <t>A</t>
    </r>
    <r>
      <rPr>
        <b/>
        <sz val="11"/>
        <rFont val="Calibri"/>
        <family val="2"/>
        <scheme val="minor"/>
      </rPr>
      <t xml:space="preserve">tteso del </t>
    </r>
    <r>
      <rPr>
        <b/>
        <sz val="11"/>
        <color rgb="FF00B050"/>
        <rFont val="Calibri"/>
        <family val="2"/>
        <scheme val="minor"/>
      </rPr>
      <t>m</t>
    </r>
    <r>
      <rPr>
        <b/>
        <sz val="11"/>
        <rFont val="Calibri"/>
        <family val="2"/>
        <scheme val="minor"/>
      </rPr>
      <t xml:space="preserve">ancato </t>
    </r>
    <r>
      <rPr>
        <b/>
        <sz val="11"/>
        <color rgb="FF00B050"/>
        <rFont val="Calibri"/>
        <family val="2"/>
        <scheme val="minor"/>
      </rPr>
      <t>g</t>
    </r>
    <r>
      <rPr>
        <b/>
        <sz val="11"/>
        <rFont val="Calibri"/>
        <family val="2"/>
        <scheme val="minor"/>
      </rPr>
      <t>uadagno</t>
    </r>
  </si>
  <si>
    <r>
      <t xml:space="preserve">Se potessimo scegliere l'alternativa </t>
    </r>
    <r>
      <rPr>
        <b/>
        <sz val="11"/>
        <color indexed="18"/>
        <rFont val="Calibri"/>
        <family val="2"/>
        <scheme val="minor"/>
      </rPr>
      <t>dopo</t>
    </r>
    <r>
      <rPr>
        <sz val="11"/>
        <rFont val="Calibri"/>
        <family val="2"/>
        <scheme val="minor"/>
      </rPr>
      <t xml:space="preserve"> aver conosciuto lo stato di natura che si verifica</t>
    </r>
  </si>
  <si>
    <r>
      <t xml:space="preserve">= VALORE ATTESO </t>
    </r>
    <r>
      <rPr>
        <b/>
        <sz val="11"/>
        <color indexed="18"/>
        <rFont val="Calibri"/>
        <family val="2"/>
        <scheme val="minor"/>
      </rPr>
      <t>DELLA</t>
    </r>
    <r>
      <rPr>
        <sz val="11"/>
        <rFont val="Calibri"/>
        <family val="2"/>
        <scheme val="minor"/>
      </rPr>
      <t xml:space="preserve"> PERFETTA INFORMAZIONE)</t>
    </r>
  </si>
  <si>
    <r>
      <t xml:space="preserve">= VALORE ATTESO </t>
    </r>
    <r>
      <rPr>
        <b/>
        <sz val="11"/>
        <color indexed="18"/>
        <rFont val="Calibri"/>
        <family val="2"/>
        <scheme val="minor"/>
      </rPr>
      <t>CON</t>
    </r>
    <r>
      <rPr>
        <sz val="11"/>
        <rFont val="Calibri"/>
        <family val="2"/>
        <scheme val="minor"/>
      </rPr>
      <t xml:space="preserve"> PERFETTA INFORMAZIONE)</t>
    </r>
  </si>
  <si>
    <r>
      <t>(=</t>
    </r>
    <r>
      <rPr>
        <b/>
        <sz val="11"/>
        <rFont val="Calibri"/>
        <family val="2"/>
        <scheme val="minor"/>
      </rPr>
      <t>VACPI</t>
    </r>
    <r>
      <rPr>
        <sz val="11"/>
        <rFont val="Calibri"/>
        <family val="2"/>
        <scheme val="minor"/>
      </rPr>
      <t xml:space="preserve"> =</t>
    </r>
  </si>
  <si>
    <r>
      <t>(=</t>
    </r>
    <r>
      <rPr>
        <b/>
        <sz val="11"/>
        <rFont val="Calibri"/>
        <family val="2"/>
        <scheme val="minor"/>
      </rPr>
      <t>VAPI</t>
    </r>
    <r>
      <rPr>
        <sz val="11"/>
        <rFont val="Calibri"/>
        <family val="2"/>
        <scheme val="minor"/>
      </rPr>
      <t xml:space="preserve"> =</t>
    </r>
  </si>
  <si>
    <t>(massimo della media)</t>
  </si>
  <si>
    <t>(media del massimo)</t>
  </si>
  <si>
    <t>Condizioni di Rischio con Probabilità a posteriori</t>
  </si>
  <si>
    <r>
      <t xml:space="preserve">Applicando il </t>
    </r>
    <r>
      <rPr>
        <sz val="11"/>
        <color theme="4"/>
        <rFont val="Calibri"/>
        <family val="2"/>
        <scheme val="minor"/>
      </rPr>
      <t>Teorema di Bayes</t>
    </r>
    <r>
      <rPr>
        <sz val="11"/>
        <rFont val="Calibri"/>
        <family val="2"/>
        <scheme val="minor"/>
      </rPr>
      <t xml:space="preserve"> otteniamo le "prob. a posteriori":</t>
    </r>
  </si>
  <si>
    <t>Dalla storia passata su indagini simili, abbiamo le seguenti probabilità condizionate (dagli stati di natura)</t>
  </si>
  <si>
    <t>Esempio: possiamo eseguire una sperimentazione (indagine, test) sulle conizioni di mercato ed osservare il risultato che può essere:</t>
  </si>
  <si>
    <t>Utilizzare informazioni ulteriori (test) per raffinare l'analisi delle probabilità legate agli stati di natura.</t>
  </si>
  <si>
    <r>
      <t xml:space="preserve">Otteniamo </t>
    </r>
    <r>
      <rPr>
        <b/>
        <sz val="11"/>
        <rFont val="Calibri"/>
        <family val="2"/>
        <scheme val="minor"/>
      </rPr>
      <t>probabilità a posteriori, condizionate dai possibili esiti E_k del test</t>
    </r>
    <r>
      <rPr>
        <sz val="11"/>
        <rFont val="Calibri"/>
        <family val="2"/>
        <scheme val="minor"/>
      </rPr>
      <t xml:space="preserve">: </t>
    </r>
    <r>
      <rPr>
        <b/>
        <sz val="11"/>
        <color theme="4"/>
        <rFont val="Calibri"/>
        <family val="2"/>
        <scheme val="minor"/>
      </rPr>
      <t>P(S_j|E_k)</t>
    </r>
  </si>
  <si>
    <t>La probabilità di avere domanda alta, media o bassa (DA, DM, DB) è condizionata dall'esito MF o MS</t>
  </si>
  <si>
    <t>Esempio: la probabilità di ottenere esito MF aumenta con l'aumentare della probabilità (a priori) dello stato DA</t>
  </si>
  <si>
    <t>Ipotesi: sono note</t>
  </si>
  <si>
    <t>P(S_j):</t>
  </si>
  <si>
    <t>P(E_k|S_j):</t>
  </si>
  <si>
    <t>probabilità a priori degli stati</t>
  </si>
  <si>
    <t>1. Eseguire il test, ottenendo un certo esito E_t</t>
  </si>
  <si>
    <r>
      <t xml:space="preserve">2. Applicare il </t>
    </r>
    <r>
      <rPr>
        <b/>
        <sz val="11"/>
        <rFont val="Calibri"/>
        <family val="2"/>
        <scheme val="minor"/>
      </rPr>
      <t>criterio del valore atteso usando le P(S_j|E_t)</t>
    </r>
  </si>
  <si>
    <t>DA</t>
  </si>
  <si>
    <t>DM</t>
  </si>
  <si>
    <t>DB</t>
  </si>
  <si>
    <r>
      <t xml:space="preserve">applicando il </t>
    </r>
    <r>
      <rPr>
        <sz val="11"/>
        <color theme="4"/>
        <rFont val="Calibri"/>
        <family val="2"/>
        <scheme val="minor"/>
      </rPr>
      <t>Teorema della probabilità totale</t>
    </r>
    <r>
      <rPr>
        <sz val="11"/>
        <rFont val="Calibri"/>
        <family val="2"/>
        <scheme val="minor"/>
      </rPr>
      <t>:</t>
    </r>
  </si>
  <si>
    <t>Probabilità P(E_k)</t>
  </si>
  <si>
    <t>ESEMPIO: S = {DA,DM,DB} ; E = {MF,MS}</t>
  </si>
  <si>
    <r>
      <t>Prob (S_j</t>
    </r>
    <r>
      <rPr>
        <b/>
        <sz val="11"/>
        <rFont val="Calibri"/>
        <family val="2"/>
        <scheme val="minor"/>
      </rPr>
      <t>| MF</t>
    </r>
    <r>
      <rPr>
        <sz val="11"/>
        <rFont val="Calibri"/>
        <family val="2"/>
        <scheme val="minor"/>
      </rPr>
      <t>)</t>
    </r>
  </si>
  <si>
    <r>
      <rPr>
        <sz val="11"/>
        <color theme="4"/>
        <rFont val="Calibri"/>
        <family val="2"/>
        <scheme val="minor"/>
      </rPr>
      <t>VA</t>
    </r>
    <r>
      <rPr>
        <sz val="11"/>
        <rFont val="Calibri"/>
        <family val="2"/>
        <scheme val="minor"/>
      </rPr>
      <t>(A_i)</t>
    </r>
  </si>
  <si>
    <r>
      <t xml:space="preserve">Prob (Dom. </t>
    </r>
    <r>
      <rPr>
        <b/>
        <sz val="11"/>
        <rFont val="Calibri"/>
        <family val="2"/>
        <scheme val="minor"/>
      </rPr>
      <t>| MS</t>
    </r>
    <r>
      <rPr>
        <sz val="11"/>
        <rFont val="Calibri"/>
        <family val="2"/>
        <scheme val="minor"/>
      </rPr>
      <t>)</t>
    </r>
  </si>
  <si>
    <t>In sintesi:</t>
  </si>
  <si>
    <t>&gt; se l'esito del test è MF, l'alternativa selezionata è A_1</t>
  </si>
  <si>
    <t>&gt; se l'esito del test è MS, l'alternativa selezionata è A_3</t>
  </si>
  <si>
    <t>Esito del test: MF</t>
  </si>
  <si>
    <t>Esito del test: MS</t>
  </si>
  <si>
    <t>EIC ≤ 1 (VAIC ≤ VAPI)</t>
  </si>
  <si>
    <t>Domande: Vale la pena effettuare il test? Quanto vale il test?</t>
  </si>
  <si>
    <t xml:space="preserve">VA(post) = </t>
  </si>
  <si>
    <t>VA*</t>
  </si>
  <si>
    <t>VA a posteriori, esito MF</t>
  </si>
  <si>
    <t>VA a posteriori, esito MS</t>
  </si>
  <si>
    <t>VA*(MF)</t>
  </si>
  <si>
    <t>VA*(MS)</t>
  </si>
  <si>
    <t>(A_1)</t>
  </si>
  <si>
    <t>(A_3)</t>
  </si>
  <si>
    <t>P(MF) =</t>
  </si>
  <si>
    <t>P(MS) =</t>
  </si>
  <si>
    <t>VA del guadagno a posteriori:</t>
  </si>
  <si>
    <t>VA del guadagno a priori</t>
  </si>
  <si>
    <t>Si può dimostrare che</t>
  </si>
  <si>
    <t>VAIC ≤ VAPI</t>
  </si>
  <si>
    <t>Nell'esempio</t>
  </si>
  <si>
    <t>=</t>
  </si>
  <si>
    <r>
      <rPr>
        <sz val="11"/>
        <rFont val="Calibri"/>
        <family val="2"/>
        <scheme val="minor"/>
      </rPr>
      <t xml:space="preserve">Valore atteso dell'informazione campionaria:    </t>
    </r>
    <r>
      <rPr>
        <b/>
        <sz val="11"/>
        <rFont val="Calibri"/>
        <family val="2"/>
        <scheme val="minor"/>
      </rPr>
      <t>VAIC = VA(post) - VA*</t>
    </r>
  </si>
  <si>
    <r>
      <t>EFFETTIVA</t>
    </r>
    <r>
      <rPr>
        <sz val="11"/>
        <rFont val="Calibri"/>
        <family val="2"/>
        <scheme val="minor"/>
      </rPr>
      <t xml:space="preserve"> POSSIBILITA' DI</t>
    </r>
  </si>
  <si>
    <r>
      <rPr>
        <sz val="11"/>
        <color rgb="FFC00000"/>
        <rFont val="Calibri"/>
        <family val="2"/>
        <scheme val="minor"/>
      </rPr>
      <t>nodi decisione</t>
    </r>
    <r>
      <rPr>
        <sz val="11"/>
        <rFont val="Calibri"/>
        <family val="2"/>
        <scheme val="minor"/>
      </rPr>
      <t xml:space="preserve">, </t>
    </r>
    <r>
      <rPr>
        <sz val="11"/>
        <color theme="3"/>
        <rFont val="Calibri"/>
        <family val="2"/>
        <scheme val="minor"/>
      </rPr>
      <t>nodi evento</t>
    </r>
    <r>
      <rPr>
        <sz val="11"/>
        <rFont val="Calibri"/>
        <family val="2"/>
        <scheme val="minor"/>
      </rPr>
      <t>,</t>
    </r>
    <r>
      <rPr>
        <sz val="11"/>
        <color theme="6" tint="-0.499984740745262"/>
        <rFont val="Calibri"/>
        <family val="2"/>
        <scheme val="minor"/>
      </rPr>
      <t xml:space="preserve"> nodi terminali (foglie)</t>
    </r>
  </si>
  <si>
    <t>P(Sj)</t>
  </si>
  <si>
    <t>P(Sj|MF)</t>
  </si>
  <si>
    <t>P(Sj|MS)</t>
  </si>
  <si>
    <t>P(Ek)</t>
  </si>
  <si>
    <t>4)</t>
  </si>
  <si>
    <t>5)</t>
  </si>
  <si>
    <t>Percorrere il sottoalbero rimanente seguendo</t>
  </si>
  <si>
    <r>
      <t>A partire dai nodi foglia</t>
    </r>
    <r>
      <rPr>
        <b/>
        <sz val="11"/>
        <rFont val="Calibri"/>
        <family val="2"/>
        <scheme val="minor"/>
      </rPr>
      <t xml:space="preserve"> a ritroso</t>
    </r>
    <r>
      <rPr>
        <sz val="11"/>
        <rFont val="Calibri"/>
        <family val="2"/>
        <scheme val="minor"/>
      </rPr>
      <t xml:space="preserve"> fino alla radice:</t>
    </r>
  </si>
  <si>
    <t>alle ramificazioni dei nodi evento (foglie incluse)</t>
  </si>
  <si>
    <r>
      <t xml:space="preserve">Nodi </t>
    </r>
    <r>
      <rPr>
        <b/>
        <sz val="11"/>
        <rFont val="Calibri"/>
        <family val="2"/>
        <scheme val="minor"/>
      </rPr>
      <t>decisione:</t>
    </r>
    <r>
      <rPr>
        <sz val="11"/>
        <rFont val="Calibri"/>
        <family val="2"/>
        <scheme val="minor"/>
      </rPr>
      <t xml:space="preserve"> scegliere il ramo dell'alternativa</t>
    </r>
  </si>
  <si>
    <r>
      <t xml:space="preserve">che porta al </t>
    </r>
    <r>
      <rPr>
        <b/>
        <sz val="11"/>
        <rFont val="Calibri"/>
        <family val="2"/>
        <scheme val="minor"/>
      </rPr>
      <t>valore atteso migliore</t>
    </r>
  </si>
  <si>
    <t>(*)</t>
  </si>
  <si>
    <t>l'occorrenza degli eventi (**)</t>
  </si>
  <si>
    <t>(**)</t>
  </si>
  <si>
    <t>360,48</t>
  </si>
  <si>
    <t>VA(post)</t>
  </si>
  <si>
    <t>I valori attesi corrispondono a quelli calcolati nelle tabelle dei fogli precedenti, tenendo conto del costo dell'informazione campionaria (2500 €) [oltre che delle approssimazioni: i valori in figura possono differire perché calcolati con le probabilità approssimate riportate nella figura stessa]</t>
  </si>
  <si>
    <r>
      <t xml:space="preserve">Nodi </t>
    </r>
    <r>
      <rPr>
        <b/>
        <sz val="11"/>
        <rFont val="Calibri"/>
        <family val="2"/>
        <scheme val="minor"/>
      </rPr>
      <t>evento:</t>
    </r>
    <r>
      <rPr>
        <sz val="11"/>
        <rFont val="Calibri"/>
        <family val="2"/>
        <scheme val="minor"/>
      </rPr>
      <t xml:space="preserve"> calcolare </t>
    </r>
    <r>
      <rPr>
        <b/>
        <sz val="11"/>
        <rFont val="Calibri"/>
        <family val="2"/>
        <scheme val="minor"/>
      </rPr>
      <t>valore atteso</t>
    </r>
    <r>
      <rPr>
        <sz val="11"/>
        <rFont val="Calibri"/>
        <family val="2"/>
        <scheme val="minor"/>
      </rPr>
      <t xml:space="preserve"> (*)</t>
    </r>
  </si>
  <si>
    <t>Riproduce le scelte del criterio di Bayes, e in particolare</t>
  </si>
  <si>
    <t>Attenzione: in caso di scelte per minimizzare (ad es. G_ij rappresentano costi), il criterio diventa "Min-Max"</t>
  </si>
  <si>
    <r>
      <t xml:space="preserve">(oppure si considera Max Min applicato a </t>
    </r>
    <r>
      <rPr>
        <b/>
        <sz val="11"/>
        <color rgb="FFC00000"/>
        <rFont val="Calibri"/>
        <family val="2"/>
        <scheme val="minor"/>
      </rPr>
      <t>- G_ij</t>
    </r>
    <r>
      <rPr>
        <sz val="11"/>
        <rFont val="Calibri"/>
        <family val="2"/>
        <scheme val="minor"/>
      </rPr>
      <t>)</t>
    </r>
  </si>
  <si>
    <r>
      <t xml:space="preserve">massimizza il guadagno più sfavorevole (o </t>
    </r>
    <r>
      <rPr>
        <b/>
        <i/>
        <sz val="11"/>
        <rFont val="Calibri"/>
        <family val="2"/>
        <scheme val="minor"/>
      </rPr>
      <t>livello di sicurezza</t>
    </r>
    <r>
      <rPr>
        <sz val="11"/>
        <rFont val="Calibri"/>
        <family val="2"/>
        <scheme val="minor"/>
      </rPr>
      <t>) di ciascuna alternativa</t>
    </r>
  </si>
  <si>
    <r>
      <t xml:space="preserve">PROBABILITA` </t>
    </r>
    <r>
      <rPr>
        <b/>
        <sz val="11"/>
        <color indexed="18"/>
        <rFont val="Calibri"/>
        <family val="2"/>
        <scheme val="minor"/>
      </rPr>
      <t xml:space="preserve">A PRIORI </t>
    </r>
  </si>
  <si>
    <t>Si risolve un problema deterministico sulla base dello stato più probabile</t>
  </si>
  <si>
    <t>Si risolve un problema deterministico sulla base del del valore atteso per ogni alternativa</t>
  </si>
  <si>
    <r>
      <rPr>
        <sz val="11"/>
        <rFont val="Calibri"/>
        <family val="2"/>
        <scheme val="minor"/>
      </rPr>
      <t xml:space="preserve">Si dimostra che: </t>
    </r>
    <r>
      <rPr>
        <b/>
        <sz val="11"/>
        <rFont val="Calibri"/>
        <family val="2"/>
        <scheme val="minor"/>
      </rPr>
      <t>VAPI = VAMG(A*)</t>
    </r>
  </si>
  <si>
    <r>
      <rPr>
        <b/>
        <sz val="11"/>
        <rFont val="Calibri"/>
        <family val="2"/>
        <scheme val="minor"/>
      </rPr>
      <t xml:space="preserve">Dopo il test, </t>
    </r>
    <r>
      <rPr>
        <sz val="11"/>
        <rFont val="Calibri"/>
        <family val="2"/>
        <scheme val="minor"/>
      </rPr>
      <t>applichiamo la</t>
    </r>
    <r>
      <rPr>
        <sz val="11"/>
        <color theme="4"/>
        <rFont val="Calibri"/>
        <family val="2"/>
        <scheme val="minor"/>
      </rPr>
      <t xml:space="preserve"> regola di decisione di Bayes</t>
    </r>
  </si>
  <si>
    <t>Notare la coerenza dei risultati con Hurwicz con diversi livelli di pessimismo</t>
  </si>
  <si>
    <t>(=media del massimo - massimo della media)</t>
  </si>
  <si>
    <t>VAPI=</t>
  </si>
  <si>
    <r>
      <t xml:space="preserve">Associare </t>
    </r>
    <r>
      <rPr>
        <b/>
        <sz val="11"/>
        <color theme="6" tint="-0.499984740745262"/>
        <rFont val="Calibri"/>
        <family val="2"/>
        <scheme val="minor"/>
      </rPr>
      <t>probabilità</t>
    </r>
    <r>
      <rPr>
        <sz val="11"/>
        <rFont val="Calibri"/>
        <family val="2"/>
        <scheme val="minor"/>
      </rPr>
      <t xml:space="preserve"> (a priori o a posteriori, secondo il ramo)</t>
    </r>
  </si>
  <si>
    <t>Analisi decisionale e teoria dell'utilità</t>
  </si>
  <si>
    <t>In lettura. Punti salienti:</t>
  </si>
  <si>
    <t>*</t>
  </si>
  <si>
    <t>utilizzare una misura del guadagno che ne definisca l'utilità</t>
  </si>
  <si>
    <t>l'utilità dipende dalla propensione al rischio</t>
  </si>
  <si>
    <t>esistono diverse funzioni di utilità che modellizzano una diversa propensione al rischio</t>
  </si>
  <si>
    <t>Ad esempio:</t>
  </si>
  <si>
    <t>(i)</t>
  </si>
  <si>
    <t>(ii)</t>
  </si>
  <si>
    <t>usare forme funzionali di base, opportunamente calibrate (es: funzioni crescenti concave (avversione al rischio) o convesse (propensione al rischio)</t>
  </si>
  <si>
    <t>u(G) = p sse è indifferente (1) accettare con certezza G oppure (2) avere probabilità p di ricevere il massimo e (1-p) di ricevere il minimo</t>
  </si>
  <si>
    <t>(fase di stima, ad esempio con modelli matematici o simulazione)</t>
  </si>
  <si>
    <r>
      <t xml:space="preserve">Alternative </t>
    </r>
    <r>
      <rPr>
        <b/>
        <sz val="11"/>
        <rFont val="Calibri"/>
        <family val="2"/>
        <scheme val="minor"/>
      </rPr>
      <t>A_1, A_2, A_3</t>
    </r>
    <r>
      <rPr>
        <sz val="11"/>
        <rFont val="Calibri"/>
        <family val="2"/>
        <scheme val="minor"/>
      </rPr>
      <t xml:space="preserve"> sono NON dominate e quindi </t>
    </r>
    <r>
      <rPr>
        <b/>
        <sz val="11"/>
        <rFont val="Calibri"/>
        <family val="2"/>
        <scheme val="minor"/>
      </rPr>
      <t>ammesse all'analisi</t>
    </r>
  </si>
  <si>
    <t>probabilità degli esiti del test condizionate dagli stati</t>
  </si>
  <si>
    <r>
      <t xml:space="preserve">Assumendo </t>
    </r>
    <r>
      <rPr>
        <i/>
        <sz val="11"/>
        <rFont val="Calibri"/>
        <family val="2"/>
        <scheme val="minor"/>
      </rPr>
      <t>eventi S_j esaustivi e mutuamente esclusivi</t>
    </r>
    <r>
      <rPr>
        <sz val="11"/>
        <rFont val="Calibri"/>
        <family val="2"/>
        <scheme val="minor"/>
      </rPr>
      <t xml:space="preserve">, possiamo </t>
    </r>
    <r>
      <rPr>
        <b/>
        <sz val="11"/>
        <rFont val="Calibri"/>
        <family val="2"/>
        <scheme val="minor"/>
      </rPr>
      <t>ricavare le probabilità a posteriori</t>
    </r>
    <r>
      <rPr>
        <sz val="11"/>
        <rFont val="Calibri"/>
        <family val="2"/>
        <scheme val="minor"/>
      </rPr>
      <t xml:space="preserve"> usando:</t>
    </r>
  </si>
  <si>
    <t>Come otteniamo P(S_j|E_k)?</t>
  </si>
  <si>
    <r>
      <t xml:space="preserve">È vero anche: </t>
    </r>
    <r>
      <rPr>
        <b/>
        <sz val="11"/>
        <rFont val="Calibri"/>
        <family val="2"/>
        <scheme val="minor"/>
      </rPr>
      <t>la probabilità di avere un certo esito del test, dipende dalla probabilità a priori degli stati</t>
    </r>
    <r>
      <rPr>
        <sz val="11"/>
        <rFont val="Calibri"/>
        <family val="2"/>
        <scheme val="minor"/>
      </rPr>
      <t xml:space="preserve"> di natura allo studio.</t>
    </r>
  </si>
  <si>
    <r>
      <t xml:space="preserve">Quindi applicchiamo la </t>
    </r>
    <r>
      <rPr>
        <b/>
        <sz val="11"/>
        <rFont val="Calibri"/>
        <family val="2"/>
        <scheme val="minor"/>
      </rPr>
      <t>regola di decisione di Bayes:</t>
    </r>
  </si>
  <si>
    <t xml:space="preserve">Esercizio: </t>
  </si>
  <si>
    <t>a)</t>
  </si>
  <si>
    <t>b)</t>
  </si>
  <si>
    <t>era prevedibile in base ai risultati dei fogli precedenti?</t>
  </si>
  <si>
    <t>(iii)</t>
  </si>
  <si>
    <r>
      <t xml:space="preserve">0 ≤ u(G) </t>
    </r>
    <r>
      <rPr>
        <sz val="10"/>
        <rFont val="Calibri"/>
        <family val="2"/>
      </rPr>
      <t xml:space="preserve">≤ 1: 0 </t>
    </r>
    <r>
      <rPr>
        <sz val="10"/>
        <rFont val="Arial"/>
        <family val="2"/>
      </rPr>
      <t>per il guadagno minimo ammesso, 1 per il massimo</t>
    </r>
  </si>
  <si>
    <r>
      <t xml:space="preserve">VAPI rappresenta il massimo importo che siamo disposti a pagare per ottenere informazioni </t>
    </r>
    <r>
      <rPr>
        <b/>
        <i/>
        <sz val="11"/>
        <rFont val="Calibri"/>
        <family val="2"/>
        <scheme val="minor"/>
      </rPr>
      <t>complete</t>
    </r>
    <r>
      <rPr>
        <b/>
        <sz val="11"/>
        <rFont val="Calibri"/>
        <family val="2"/>
        <scheme val="minor"/>
      </rPr>
      <t xml:space="preserve"> sullo stato di natura </t>
    </r>
  </si>
  <si>
    <t>quale sarebbe stata la scelta se il costo dell'indagine fosse di 8000 euro invece che 2500?</t>
  </si>
  <si>
    <r>
      <rPr>
        <b/>
        <sz val="11"/>
        <rFont val="Calibri"/>
        <family val="2"/>
        <scheme val="minor"/>
      </rPr>
      <t>VALUTAZIONI</t>
    </r>
    <r>
      <rPr>
        <sz val="11"/>
        <rFont val="Calibri"/>
        <family val="2"/>
        <scheme val="minor"/>
      </rPr>
      <t xml:space="preserve"> (e.g., </t>
    </r>
    <r>
      <rPr>
        <b/>
        <sz val="11"/>
        <color theme="6" tint="-0.499984740745262"/>
        <rFont val="Calibri"/>
        <family val="2"/>
        <scheme val="minor"/>
      </rPr>
      <t>GUADAGNI</t>
    </r>
    <r>
      <rPr>
        <sz val="11"/>
        <color theme="6" tint="-0.499984740745262"/>
        <rFont val="Calibri"/>
        <family val="2"/>
        <scheme val="minor"/>
      </rPr>
      <t xml:space="preserve"> se max</t>
    </r>
    <r>
      <rPr>
        <sz val="11"/>
        <rFont val="Calibri"/>
        <family val="2"/>
        <scheme val="minor"/>
      </rPr>
      <t xml:space="preserve">, COSTI se min) associati </t>
    </r>
    <r>
      <rPr>
        <b/>
        <sz val="11"/>
        <color theme="6" tint="-0.499984740745262"/>
        <rFont val="Calibri"/>
        <family val="2"/>
        <scheme val="minor"/>
      </rPr>
      <t>G_ij</t>
    </r>
  </si>
  <si>
    <r>
      <rPr>
        <b/>
        <sz val="11"/>
        <rFont val="Calibri"/>
        <family val="2"/>
        <scheme val="minor"/>
      </rPr>
      <t>ANALISI</t>
    </r>
    <r>
      <rPr>
        <sz val="11"/>
        <rFont val="Calibri"/>
        <family val="2"/>
        <scheme val="minor"/>
      </rPr>
      <t xml:space="preserve"> decisionale (confronto e scelta delle alternative)</t>
    </r>
  </si>
  <si>
    <t>in condizioni di rischio</t>
  </si>
  <si>
    <r>
      <t xml:space="preserve">sono note e vogliamo considerare probabilità </t>
    </r>
    <r>
      <rPr>
        <b/>
        <sz val="11"/>
        <color theme="7" tint="-0.249977111117893"/>
        <rFont val="Calibri"/>
        <family val="2"/>
        <scheme val="minor"/>
      </rPr>
      <t>P(S_j)</t>
    </r>
  </si>
  <si>
    <t>non sono note o non consideriamo probabilità, o non sono definite (e.g., situazione diurna e situazione notturna)</t>
  </si>
  <si>
    <t>Nel seguito, consideriamo massimizzazione</t>
  </si>
  <si>
    <t>ragionamenti speculari</t>
  </si>
  <si>
    <r>
      <t xml:space="preserve">per </t>
    </r>
    <r>
      <rPr>
        <b/>
        <i/>
        <sz val="11"/>
        <rFont val="Calibri"/>
        <family val="2"/>
        <scheme val="minor"/>
      </rPr>
      <t>minimizzazione</t>
    </r>
  </si>
  <si>
    <r>
      <t xml:space="preserve">min f = - </t>
    </r>
    <r>
      <rPr>
        <b/>
        <i/>
        <sz val="11"/>
        <rFont val="Calibri"/>
        <family val="2"/>
        <scheme val="minor"/>
      </rPr>
      <t>max (-f)</t>
    </r>
  </si>
  <si>
    <r>
      <t>P(S_j|</t>
    </r>
    <r>
      <rPr>
        <sz val="11"/>
        <color theme="9" tint="-0.499984740745262"/>
        <rFont val="Calibri"/>
        <family val="2"/>
        <scheme val="minor"/>
      </rPr>
      <t>E_k</t>
    </r>
    <r>
      <rPr>
        <sz val="11"/>
        <rFont val="Calibri"/>
        <family val="2"/>
        <scheme val="minor"/>
      </rPr>
      <t>)</t>
    </r>
  </si>
  <si>
    <r>
      <t>P(E_k|</t>
    </r>
    <r>
      <rPr>
        <i/>
        <sz val="11"/>
        <color theme="4"/>
        <rFont val="Calibri"/>
        <family val="2"/>
        <scheme val="minor"/>
      </rPr>
      <t>S_j</t>
    </r>
    <r>
      <rPr>
        <i/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</si>
</sst>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&quot;€&quot;\ #,##0"/>
    <numFmt numFmtId="166" formatCode="#,##0.0"/>
    <numFmt numFmtId="167" formatCode="_-[$€]\ * #,##0.00_-;\-[$€]\ * #,##0.00_-;_-[$€]\ * &quot;-&quot;??_-;_-@_-"/>
    <numFmt numFmtId="168" formatCode="_-&quot;€&quot;\ * #,##0_-;\-&quot;€&quot;\ * #,##0_-;_-&quot;€&quot;\ * &quot;-&quot;??_-;_-@_-"/>
    <numFmt numFmtId="169" formatCode="0.0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indexed="18"/>
      <name val="Calibri"/>
      <family val="2"/>
      <scheme val="minor"/>
    </font>
    <font>
      <sz val="11"/>
      <color indexed="17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indexed="5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0"/>
      <name val="Arial"/>
      <family val="2"/>
    </font>
    <font>
      <sz val="10"/>
      <name val="Calibri"/>
      <family val="2"/>
    </font>
    <font>
      <b/>
      <sz val="11"/>
      <color theme="7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i/>
      <sz val="11"/>
      <color theme="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65">
    <xf numFmtId="0" fontId="0" fillId="0" borderId="0" xfId="0"/>
    <xf numFmtId="0" fontId="6" fillId="0" borderId="0" xfId="0" applyFont="1"/>
    <xf numFmtId="0" fontId="6" fillId="0" borderId="0" xfId="0" quotePrefix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/>
    <xf numFmtId="165" fontId="6" fillId="0" borderId="4" xfId="0" applyNumberFormat="1" applyFont="1" applyBorder="1"/>
    <xf numFmtId="165" fontId="6" fillId="3" borderId="0" xfId="0" applyNumberFormat="1" applyFont="1" applyFill="1" applyBorder="1"/>
    <xf numFmtId="165" fontId="6" fillId="3" borderId="4" xfId="0" applyNumberFormat="1" applyFont="1" applyFill="1" applyBorder="1"/>
    <xf numFmtId="0" fontId="6" fillId="0" borderId="5" xfId="0" applyFont="1" applyBorder="1" applyAlignment="1">
      <alignment horizontal="center"/>
    </xf>
    <xf numFmtId="165" fontId="6" fillId="2" borderId="5" xfId="0" applyNumberFormat="1" applyFont="1" applyFill="1" applyBorder="1"/>
    <xf numFmtId="165" fontId="6" fillId="2" borderId="6" xfId="0" applyNumberFormat="1" applyFont="1" applyFill="1" applyBorder="1"/>
    <xf numFmtId="166" fontId="6" fillId="6" borderId="5" xfId="0" applyNumberFormat="1" applyFont="1" applyFill="1" applyBorder="1" applyAlignment="1">
      <alignment horizontal="center"/>
    </xf>
    <xf numFmtId="166" fontId="6" fillId="6" borderId="6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12" fillId="0" borderId="0" xfId="0" applyFont="1" applyFill="1" applyBorder="1" applyAlignment="1">
      <alignment horizontal="center" wrapText="1"/>
    </xf>
    <xf numFmtId="165" fontId="6" fillId="0" borderId="0" xfId="0" applyNumberFormat="1" applyFont="1"/>
    <xf numFmtId="165" fontId="6" fillId="0" borderId="5" xfId="0" applyNumberFormat="1" applyFont="1" applyBorder="1"/>
    <xf numFmtId="165" fontId="6" fillId="0" borderId="6" xfId="0" applyNumberFormat="1" applyFont="1" applyBorder="1"/>
    <xf numFmtId="0" fontId="6" fillId="0" borderId="0" xfId="0" applyFont="1" applyAlignment="1">
      <alignment horizontal="center" textRotation="90"/>
    </xf>
    <xf numFmtId="0" fontId="6" fillId="0" borderId="0" xfId="0" applyFont="1" applyAlignment="1">
      <alignment horizontal="center" wrapText="1"/>
    </xf>
    <xf numFmtId="165" fontId="6" fillId="0" borderId="0" xfId="0" applyNumberFormat="1" applyFont="1" applyAlignment="1">
      <alignment horizontal="right"/>
    </xf>
    <xf numFmtId="0" fontId="6" fillId="4" borderId="0" xfId="0" applyFont="1" applyFill="1"/>
    <xf numFmtId="0" fontId="6" fillId="5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14" fillId="0" borderId="0" xfId="0" applyFont="1"/>
    <xf numFmtId="0" fontId="7" fillId="5" borderId="2" xfId="0" applyFont="1" applyFill="1" applyBorder="1"/>
    <xf numFmtId="0" fontId="15" fillId="0" borderId="0" xfId="0" applyFont="1" applyAlignment="1">
      <alignment horizontal="center" wrapText="1"/>
    </xf>
    <xf numFmtId="165" fontId="16" fillId="0" borderId="0" xfId="0" applyNumberFormat="1" applyFont="1"/>
    <xf numFmtId="0" fontId="16" fillId="0" borderId="0" xfId="0" applyFont="1"/>
    <xf numFmtId="0" fontId="6" fillId="0" borderId="2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wrapText="1"/>
    </xf>
    <xf numFmtId="0" fontId="6" fillId="7" borderId="0" xfId="0" applyFont="1" applyFill="1" applyBorder="1" applyAlignment="1">
      <alignment horizontal="center" wrapText="1"/>
    </xf>
    <xf numFmtId="165" fontId="6" fillId="7" borderId="0" xfId="0" applyNumberFormat="1" applyFont="1" applyFill="1" applyBorder="1"/>
    <xf numFmtId="165" fontId="6" fillId="7" borderId="5" xfId="0" applyNumberFormat="1" applyFont="1" applyFill="1" applyBorder="1"/>
    <xf numFmtId="166" fontId="6" fillId="7" borderId="5" xfId="0" applyNumberFormat="1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14" xfId="0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166" fontId="6" fillId="0" borderId="18" xfId="0" applyNumberFormat="1" applyFont="1" applyBorder="1" applyAlignment="1">
      <alignment horizontal="center"/>
    </xf>
    <xf numFmtId="3" fontId="6" fillId="0" borderId="0" xfId="0" applyNumberFormat="1" applyFont="1"/>
    <xf numFmtId="165" fontId="20" fillId="0" borderId="0" xfId="0" applyNumberFormat="1" applyFont="1" applyBorder="1"/>
    <xf numFmtId="0" fontId="20" fillId="0" borderId="0" xfId="0" applyFont="1"/>
    <xf numFmtId="0" fontId="6" fillId="0" borderId="0" xfId="0" quotePrefix="1" applyFo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12" fillId="0" borderId="0" xfId="0" applyFont="1"/>
    <xf numFmtId="0" fontId="6" fillId="0" borderId="9" xfId="0" applyFont="1" applyBorder="1"/>
    <xf numFmtId="0" fontId="6" fillId="9" borderId="0" xfId="0" applyFont="1" applyFill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2" fontId="6" fillId="0" borderId="0" xfId="0" applyNumberFormat="1" applyFont="1" applyBorder="1"/>
    <xf numFmtId="0" fontId="10" fillId="0" borderId="0" xfId="0" applyFont="1"/>
    <xf numFmtId="0" fontId="7" fillId="9" borderId="0" xfId="0" applyFont="1" applyFill="1"/>
    <xf numFmtId="0" fontId="6" fillId="0" borderId="1" xfId="0" applyFont="1" applyBorder="1" applyAlignment="1">
      <alignment horizontal="center"/>
    </xf>
    <xf numFmtId="0" fontId="12" fillId="0" borderId="13" xfId="0" applyFont="1" applyBorder="1"/>
    <xf numFmtId="2" fontId="12" fillId="0" borderId="5" xfId="0" applyNumberFormat="1" applyFont="1" applyBorder="1"/>
    <xf numFmtId="2" fontId="12" fillId="0" borderId="6" xfId="0" applyNumberFormat="1" applyFont="1" applyBorder="1"/>
    <xf numFmtId="0" fontId="12" fillId="0" borderId="1" xfId="0" applyFont="1" applyBorder="1"/>
    <xf numFmtId="2" fontId="12" fillId="0" borderId="2" xfId="0" applyNumberFormat="1" applyFont="1" applyBorder="1"/>
    <xf numFmtId="2" fontId="12" fillId="0" borderId="14" xfId="0" applyNumberFormat="1" applyFont="1" applyBorder="1"/>
    <xf numFmtId="0" fontId="6" fillId="0" borderId="13" xfId="0" applyFont="1" applyBorder="1"/>
    <xf numFmtId="0" fontId="6" fillId="0" borderId="5" xfId="0" applyFont="1" applyBorder="1"/>
    <xf numFmtId="166" fontId="12" fillId="0" borderId="17" xfId="0" applyNumberFormat="1" applyFont="1" applyBorder="1" applyAlignment="1">
      <alignment horizontal="center"/>
    </xf>
    <xf numFmtId="166" fontId="12" fillId="0" borderId="18" xfId="0" applyNumberFormat="1" applyFont="1" applyBorder="1" applyAlignment="1">
      <alignment horizontal="center"/>
    </xf>
    <xf numFmtId="0" fontId="6" fillId="0" borderId="19" xfId="0" applyFont="1" applyBorder="1"/>
    <xf numFmtId="2" fontId="6" fillId="0" borderId="5" xfId="0" applyNumberFormat="1" applyFont="1" applyBorder="1"/>
    <xf numFmtId="2" fontId="6" fillId="0" borderId="6" xfId="0" applyNumberFormat="1" applyFont="1" applyBorder="1"/>
    <xf numFmtId="2" fontId="6" fillId="0" borderId="13" xfId="0" applyNumberFormat="1" applyFont="1" applyBorder="1"/>
    <xf numFmtId="2" fontId="6" fillId="0" borderId="1" xfId="0" applyNumberFormat="1" applyFont="1" applyBorder="1"/>
    <xf numFmtId="2" fontId="6" fillId="0" borderId="2" xfId="0" applyNumberFormat="1" applyFont="1" applyBorder="1"/>
    <xf numFmtId="2" fontId="6" fillId="0" borderId="14" xfId="0" applyNumberFormat="1" applyFont="1" applyBorder="1"/>
    <xf numFmtId="4" fontId="6" fillId="0" borderId="17" xfId="0" applyNumberFormat="1" applyFont="1" applyBorder="1" applyAlignment="1">
      <alignment horizontal="center"/>
    </xf>
    <xf numFmtId="4" fontId="6" fillId="0" borderId="18" xfId="0" applyNumberFormat="1" applyFont="1" applyBorder="1" applyAlignment="1">
      <alignment horizontal="center"/>
    </xf>
    <xf numFmtId="2" fontId="12" fillId="0" borderId="0" xfId="0" applyNumberFormat="1" applyFont="1"/>
    <xf numFmtId="168" fontId="6" fillId="0" borderId="0" xfId="2" applyNumberFormat="1" applyFont="1"/>
    <xf numFmtId="168" fontId="10" fillId="0" borderId="0" xfId="2" applyNumberFormat="1" applyFont="1"/>
    <xf numFmtId="0" fontId="12" fillId="0" borderId="0" xfId="2" applyNumberFormat="1" applyFont="1"/>
    <xf numFmtId="0" fontId="12" fillId="0" borderId="0" xfId="0" applyNumberFormat="1" applyFont="1"/>
    <xf numFmtId="0" fontId="12" fillId="0" borderId="0" xfId="0" quotePrefix="1" applyFont="1" applyAlignment="1">
      <alignment horizontal="center"/>
    </xf>
    <xf numFmtId="0" fontId="6" fillId="0" borderId="0" xfId="0" quotePrefix="1" applyFont="1" applyAlignment="1">
      <alignment horizontal="center"/>
    </xf>
    <xf numFmtId="168" fontId="12" fillId="0" borderId="0" xfId="2" applyNumberFormat="1" applyFont="1"/>
    <xf numFmtId="0" fontId="9" fillId="0" borderId="0" xfId="0" applyFont="1" applyAlignment="1">
      <alignment horizontal="right"/>
    </xf>
    <xf numFmtId="0" fontId="7" fillId="8" borderId="0" xfId="0" applyFont="1" applyFill="1"/>
    <xf numFmtId="0" fontId="6" fillId="8" borderId="0" xfId="0" applyFont="1" applyFill="1"/>
    <xf numFmtId="0" fontId="17" fillId="0" borderId="0" xfId="0" applyFont="1"/>
    <xf numFmtId="0" fontId="23" fillId="0" borderId="22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0" fontId="23" fillId="0" borderId="25" xfId="0" applyFont="1" applyBorder="1" applyAlignment="1">
      <alignment horizontal="center" vertical="top"/>
    </xf>
    <xf numFmtId="0" fontId="23" fillId="0" borderId="23" xfId="0" applyFont="1" applyBorder="1" applyAlignment="1">
      <alignment horizontal="center" vertical="top"/>
    </xf>
    <xf numFmtId="169" fontId="23" fillId="0" borderId="0" xfId="0" applyNumberFormat="1" applyFont="1" applyBorder="1" applyAlignment="1">
      <alignment horizontal="center" vertical="top"/>
    </xf>
    <xf numFmtId="169" fontId="23" fillId="0" borderId="26" xfId="0" applyNumberFormat="1" applyFont="1" applyBorder="1" applyAlignment="1">
      <alignment horizontal="center" vertical="top"/>
    </xf>
    <xf numFmtId="0" fontId="23" fillId="0" borderId="26" xfId="0" applyFont="1" applyBorder="1" applyAlignment="1">
      <alignment horizontal="center" vertical="top"/>
    </xf>
    <xf numFmtId="2" fontId="23" fillId="0" borderId="0" xfId="0" applyNumberFormat="1" applyFont="1" applyBorder="1" applyAlignment="1">
      <alignment horizontal="center" vertical="top"/>
    </xf>
    <xf numFmtId="2" fontId="23" fillId="0" borderId="26" xfId="0" applyNumberFormat="1" applyFont="1" applyBorder="1" applyAlignment="1">
      <alignment horizontal="center" vertical="top"/>
    </xf>
    <xf numFmtId="0" fontId="23" fillId="0" borderId="24" xfId="0" applyFont="1" applyBorder="1" applyAlignment="1">
      <alignment horizontal="center" vertical="top"/>
    </xf>
    <xf numFmtId="2" fontId="23" fillId="0" borderId="21" xfId="0" applyNumberFormat="1" applyFont="1" applyBorder="1" applyAlignment="1">
      <alignment horizontal="center" vertical="top"/>
    </xf>
    <xf numFmtId="2" fontId="23" fillId="0" borderId="27" xfId="0" applyNumberFormat="1" applyFont="1" applyBorder="1" applyAlignment="1">
      <alignment horizontal="center" vertical="top"/>
    </xf>
    <xf numFmtId="0" fontId="23" fillId="0" borderId="27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5" borderId="0" xfId="0" applyFont="1" applyFill="1" applyAlignment="1">
      <alignment horizontal="right"/>
    </xf>
    <xf numFmtId="0" fontId="6" fillId="10" borderId="0" xfId="0" applyFont="1" applyFill="1"/>
    <xf numFmtId="0" fontId="24" fillId="10" borderId="0" xfId="0" applyFont="1" applyFill="1"/>
    <xf numFmtId="0" fontId="1" fillId="0" borderId="0" xfId="0" applyFont="1"/>
    <xf numFmtId="0" fontId="1" fillId="0" borderId="0" xfId="0" applyFont="1" applyAlignment="1">
      <alignment horizontal="right"/>
    </xf>
    <xf numFmtId="0" fontId="27" fillId="10" borderId="0" xfId="0" applyFont="1" applyFill="1"/>
    <xf numFmtId="0" fontId="6" fillId="11" borderId="0" xfId="0" applyFont="1" applyFill="1"/>
    <xf numFmtId="0" fontId="12" fillId="0" borderId="0" xfId="0" applyFont="1" applyFill="1"/>
    <xf numFmtId="165" fontId="6" fillId="5" borderId="0" xfId="0" applyNumberFormat="1" applyFont="1" applyFill="1" applyBorder="1"/>
    <xf numFmtId="165" fontId="6" fillId="5" borderId="4" xfId="0" applyNumberFormat="1" applyFont="1" applyFill="1" applyBorder="1"/>
    <xf numFmtId="165" fontId="6" fillId="11" borderId="0" xfId="0" applyNumberFormat="1" applyFont="1" applyFill="1" applyBorder="1"/>
    <xf numFmtId="0" fontId="7" fillId="11" borderId="0" xfId="0" applyFont="1" applyFill="1"/>
    <xf numFmtId="0" fontId="12" fillId="0" borderId="16" xfId="0" applyFont="1" applyBorder="1"/>
    <xf numFmtId="0" fontId="12" fillId="0" borderId="15" xfId="0" applyFont="1" applyBorder="1"/>
    <xf numFmtId="0" fontId="6" fillId="12" borderId="0" xfId="0" applyFont="1" applyFill="1"/>
    <xf numFmtId="0" fontId="12" fillId="12" borderId="0" xfId="0" applyFont="1" applyFill="1"/>
    <xf numFmtId="165" fontId="7" fillId="0" borderId="0" xfId="0" applyNumberFormat="1" applyFont="1" applyFill="1" applyBorder="1"/>
    <xf numFmtId="0" fontId="10" fillId="0" borderId="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7" borderId="0" xfId="0" applyFont="1" applyFill="1"/>
    <xf numFmtId="0" fontId="30" fillId="0" borderId="1" xfId="0" applyFont="1" applyBorder="1"/>
    <xf numFmtId="0" fontId="30" fillId="0" borderId="13" xfId="0" applyFont="1" applyBorder="1"/>
    <xf numFmtId="0" fontId="10" fillId="0" borderId="1" xfId="0" applyFont="1" applyBorder="1" applyAlignment="1">
      <alignment horizontal="center"/>
    </xf>
    <xf numFmtId="0" fontId="6" fillId="7" borderId="0" xfId="0" applyFont="1" applyFill="1" applyAlignment="1">
      <alignment horizontal="right"/>
    </xf>
    <xf numFmtId="0" fontId="0" fillId="7" borderId="0" xfId="0" applyFill="1"/>
    <xf numFmtId="0" fontId="6" fillId="0" borderId="3" xfId="0" applyFont="1" applyBorder="1" applyAlignment="1">
      <alignment horizontal="center" textRotation="90"/>
    </xf>
    <xf numFmtId="0" fontId="6" fillId="0" borderId="13" xfId="0" applyFont="1" applyBorder="1" applyAlignment="1">
      <alignment horizontal="center" textRotation="90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3">
    <cellStyle name="Currency" xfId="2" builtinId="4"/>
    <cellStyle name="Euro" xfId="1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13" Type="http://schemas.openxmlformats.org/officeDocument/2006/relationships/customXml" Target="../ink/ink7.xml"/><Relationship Id="rId18" Type="http://schemas.openxmlformats.org/officeDocument/2006/relationships/image" Target="../media/image11.emf"/><Relationship Id="rId26" Type="http://schemas.openxmlformats.org/officeDocument/2006/relationships/image" Target="../media/image15.emf"/><Relationship Id="rId3" Type="http://schemas.openxmlformats.org/officeDocument/2006/relationships/customXml" Target="../ink/ink2.xml"/><Relationship Id="rId21" Type="http://schemas.openxmlformats.org/officeDocument/2006/relationships/customXml" Target="../ink/ink11.xml"/><Relationship Id="rId7" Type="http://schemas.openxmlformats.org/officeDocument/2006/relationships/customXml" Target="../ink/ink4.xml"/><Relationship Id="rId12" Type="http://schemas.openxmlformats.org/officeDocument/2006/relationships/image" Target="../media/image8.emf"/><Relationship Id="rId17" Type="http://schemas.openxmlformats.org/officeDocument/2006/relationships/customXml" Target="../ink/ink9.xml"/><Relationship Id="rId25" Type="http://schemas.openxmlformats.org/officeDocument/2006/relationships/customXml" Target="../ink/ink13.xml"/><Relationship Id="rId2" Type="http://schemas.openxmlformats.org/officeDocument/2006/relationships/image" Target="../media/image3.emf"/><Relationship Id="rId16" Type="http://schemas.openxmlformats.org/officeDocument/2006/relationships/image" Target="../media/image10.emf"/><Relationship Id="rId20" Type="http://schemas.openxmlformats.org/officeDocument/2006/relationships/image" Target="../media/image12.emf"/><Relationship Id="rId1" Type="http://schemas.openxmlformats.org/officeDocument/2006/relationships/customXml" Target="../ink/ink1.xml"/><Relationship Id="rId6" Type="http://schemas.openxmlformats.org/officeDocument/2006/relationships/image" Target="../media/image5.emf"/><Relationship Id="rId11" Type="http://schemas.openxmlformats.org/officeDocument/2006/relationships/customXml" Target="../ink/ink6.xml"/><Relationship Id="rId24" Type="http://schemas.openxmlformats.org/officeDocument/2006/relationships/image" Target="../media/image14.emf"/><Relationship Id="rId5" Type="http://schemas.openxmlformats.org/officeDocument/2006/relationships/customXml" Target="../ink/ink3.xml"/><Relationship Id="rId15" Type="http://schemas.openxmlformats.org/officeDocument/2006/relationships/customXml" Target="../ink/ink8.xml"/><Relationship Id="rId23" Type="http://schemas.openxmlformats.org/officeDocument/2006/relationships/customXml" Target="../ink/ink12.xml"/><Relationship Id="rId28" Type="http://schemas.openxmlformats.org/officeDocument/2006/relationships/image" Target="../media/image16.emf"/><Relationship Id="rId10" Type="http://schemas.openxmlformats.org/officeDocument/2006/relationships/image" Target="../media/image7.emf"/><Relationship Id="rId19" Type="http://schemas.openxmlformats.org/officeDocument/2006/relationships/customXml" Target="../ink/ink10.xml"/><Relationship Id="rId4" Type="http://schemas.openxmlformats.org/officeDocument/2006/relationships/image" Target="../media/image4.emf"/><Relationship Id="rId9" Type="http://schemas.openxmlformats.org/officeDocument/2006/relationships/customXml" Target="../ink/ink5.xml"/><Relationship Id="rId14" Type="http://schemas.openxmlformats.org/officeDocument/2006/relationships/image" Target="../media/image9.emf"/><Relationship Id="rId22" Type="http://schemas.openxmlformats.org/officeDocument/2006/relationships/image" Target="../media/image13.emf"/><Relationship Id="rId27" Type="http://schemas.openxmlformats.org/officeDocument/2006/relationships/customXml" Target="../ink/ink1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7</xdr:row>
      <xdr:rowOff>28575</xdr:rowOff>
    </xdr:from>
    <xdr:to>
      <xdr:col>6</xdr:col>
      <xdr:colOff>352425</xdr:colOff>
      <xdr:row>8</xdr:row>
      <xdr:rowOff>29935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600-000004040000}"/>
            </a:ext>
          </a:extLst>
        </xdr:cNvPr>
        <xdr:cNvSpPr txBox="1">
          <a:spLocks noChangeArrowheads="1"/>
        </xdr:cNvSpPr>
      </xdr:nvSpPr>
      <xdr:spPr bwMode="auto">
        <a:xfrm>
          <a:off x="4086225" y="83820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75572</xdr:colOff>
      <xdr:row>20</xdr:row>
      <xdr:rowOff>171032</xdr:rowOff>
    </xdr:from>
    <xdr:ext cx="6620980" cy="372153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600-000003040000}"/>
            </a:ext>
          </a:extLst>
        </xdr:cNvPr>
        <xdr:cNvSpPr txBox="1">
          <a:spLocks noChangeArrowheads="1"/>
        </xdr:cNvSpPr>
      </xdr:nvSpPr>
      <xdr:spPr bwMode="auto">
        <a:xfrm>
          <a:off x="75572" y="4186186"/>
          <a:ext cx="6620980" cy="3721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Strategia del tipo "minimum regret": cercare di evitare "rimpianti" se la scelta si dimostrasse sbagliata.</a:t>
          </a:r>
        </a:p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Atteggiamento fondamentalmente pessimistico, sia verso lo stato di natura, sia verso la nostra capacità decisionale</a:t>
          </a:r>
          <a:endParaRPr lang="it-IT" sz="1100">
            <a:latin typeface="+mn-lt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26507</xdr:colOff>
      <xdr:row>11</xdr:row>
      <xdr:rowOff>38620</xdr:rowOff>
    </xdr:from>
    <xdr:to>
      <xdr:col>2</xdr:col>
      <xdr:colOff>88787</xdr:colOff>
      <xdr:row>21</xdr:row>
      <xdr:rowOff>161177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00000000-0008-0000-0F00-000010000000}"/>
                </a:ext>
              </a:extLst>
            </xdr14:cNvPr>
            <xdr14:cNvContentPartPr/>
          </xdr14:nvContentPartPr>
          <xdr14:nvPr macro=""/>
          <xdr14:xfrm>
            <a:off x="561372" y="1811735"/>
            <a:ext cx="62280" cy="1734480"/>
          </xdr14:xfrm>
        </xdr:contentPart>
      </mc:Choice>
      <mc:Fallback xmlns="">
        <xdr:pic>
          <xdr:nvPicPr>
            <xdr:cNvPr id="16" name="Ink 15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52372" y="1801295"/>
              <a:ext cx="82080" cy="1756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243492</xdr:colOff>
      <xdr:row>20</xdr:row>
      <xdr:rowOff>45889</xdr:rowOff>
    </xdr:from>
    <xdr:to>
      <xdr:col>8</xdr:col>
      <xdr:colOff>157699</xdr:colOff>
      <xdr:row>21</xdr:row>
      <xdr:rowOff>48857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00000000-0008-0000-0F00-000014000000}"/>
                </a:ext>
              </a:extLst>
            </xdr14:cNvPr>
            <xdr14:cNvContentPartPr/>
          </xdr14:nvContentPartPr>
          <xdr14:nvPr macro=""/>
          <xdr14:xfrm>
            <a:off x="243492" y="3269735"/>
            <a:ext cx="4097880" cy="164160"/>
          </xdr14:xfrm>
        </xdr:contentPart>
      </mc:Choice>
      <mc:Fallback xmlns="">
        <xdr:pic>
          <xdr:nvPicPr>
            <xdr:cNvPr id="20" name="Ink 19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32332" y="3257135"/>
              <a:ext cx="4122000" cy="189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283888</xdr:colOff>
      <xdr:row>22</xdr:row>
      <xdr:rowOff>31664</xdr:rowOff>
    </xdr:from>
    <xdr:to>
      <xdr:col>8</xdr:col>
      <xdr:colOff>376579</xdr:colOff>
      <xdr:row>23</xdr:row>
      <xdr:rowOff>150192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00000000-0008-0000-0F00-000017000000}"/>
                </a:ext>
              </a:extLst>
            </xdr14:cNvPr>
            <xdr14:cNvContentPartPr/>
          </xdr14:nvContentPartPr>
          <xdr14:nvPr macro=""/>
          <xdr14:xfrm>
            <a:off x="3251292" y="3577895"/>
            <a:ext cx="1308960" cy="279720"/>
          </xdr14:xfrm>
        </xdr:contentPart>
      </mc:Choice>
      <mc:Fallback xmlns="">
        <xdr:pic>
          <xdr:nvPicPr>
            <xdr:cNvPr id="23" name="Ink 22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243012" y="3565295"/>
              <a:ext cx="1328040" cy="297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13</xdr:col>
      <xdr:colOff>49226</xdr:colOff>
      <xdr:row>10</xdr:row>
      <xdr:rowOff>23772</xdr:rowOff>
    </xdr:from>
    <xdr:to>
      <xdr:col>14</xdr:col>
      <xdr:colOff>593811</xdr:colOff>
      <xdr:row>10</xdr:row>
      <xdr:rowOff>68772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00000000-0008-0000-0F00-000034000000}"/>
                </a:ext>
              </a:extLst>
            </xdr14:cNvPr>
            <xdr14:cNvContentPartPr/>
          </xdr14:nvContentPartPr>
          <xdr14:nvPr macro=""/>
          <xdr14:xfrm>
            <a:off x="7273572" y="1635695"/>
            <a:ext cx="1152720" cy="45000"/>
          </xdr14:xfrm>
        </xdr:contentPart>
      </mc:Choice>
      <mc:Fallback xmlns="">
        <xdr:pic>
          <xdr:nvPicPr>
            <xdr:cNvPr id="52" name="Ink 51"/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259172" y="1626695"/>
              <a:ext cx="1182600" cy="69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588448</xdr:colOff>
      <xdr:row>11</xdr:row>
      <xdr:rowOff>158500</xdr:rowOff>
    </xdr:from>
    <xdr:to>
      <xdr:col>7</xdr:col>
      <xdr:colOff>33234</xdr:colOff>
      <xdr:row>21</xdr:row>
      <xdr:rowOff>69377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00000000-0008-0000-0F00-000048000000}"/>
                </a:ext>
              </a:extLst>
            </xdr14:cNvPr>
            <xdr14:cNvContentPartPr/>
          </xdr14:nvContentPartPr>
          <xdr14:nvPr macro=""/>
          <xdr14:xfrm>
            <a:off x="3555852" y="1931615"/>
            <a:ext cx="52920" cy="1522800"/>
          </xdr14:xfrm>
        </xdr:contentPart>
      </mc:Choice>
      <mc:Fallback xmlns="">
        <xdr:pic>
          <xdr:nvPicPr>
            <xdr:cNvPr id="72" name="Ink 71"/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3552612" y="1917935"/>
              <a:ext cx="69840" cy="1548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31812</xdr:colOff>
      <xdr:row>10</xdr:row>
      <xdr:rowOff>156252</xdr:rowOff>
    </xdr:from>
    <xdr:to>
      <xdr:col>3</xdr:col>
      <xdr:colOff>25332</xdr:colOff>
      <xdr:row>21</xdr:row>
      <xdr:rowOff>39497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00000000-0008-0000-0F00-00005D000000}"/>
                </a:ext>
              </a:extLst>
            </xdr14:cNvPr>
            <xdr14:cNvContentPartPr/>
          </xdr14:nvContentPartPr>
          <xdr14:nvPr macro=""/>
          <xdr14:xfrm>
            <a:off x="31812" y="1768175"/>
            <a:ext cx="1136520" cy="1656360"/>
          </xdr14:xfrm>
        </xdr:contentPart>
      </mc:Choice>
      <mc:Fallback xmlns="">
        <xdr:pic>
          <xdr:nvPicPr>
            <xdr:cNvPr id="93" name="Ink 92"/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1012" y="1758095"/>
              <a:ext cx="1158480" cy="16779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348707</xdr:colOff>
      <xdr:row>22</xdr:row>
      <xdr:rowOff>52184</xdr:rowOff>
    </xdr:from>
    <xdr:to>
      <xdr:col>3</xdr:col>
      <xdr:colOff>237372</xdr:colOff>
      <xdr:row>23</xdr:row>
      <xdr:rowOff>123912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0000000-0008-0000-0F00-000060000000}"/>
                </a:ext>
              </a:extLst>
            </xdr14:cNvPr>
            <xdr14:cNvContentPartPr/>
          </xdr14:nvContentPartPr>
          <xdr14:nvPr macro=""/>
          <xdr14:xfrm>
            <a:off x="883572" y="3598415"/>
            <a:ext cx="496800" cy="232920"/>
          </xdr14:xfrm>
        </xdr:contentPart>
      </mc:Choice>
      <mc:Fallback xmlns="">
        <xdr:pic>
          <xdr:nvPicPr>
            <xdr:cNvPr id="96" name="Ink 95"/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872772" y="3587975"/>
              <a:ext cx="516240" cy="252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3017</xdr:colOff>
      <xdr:row>21</xdr:row>
      <xdr:rowOff>106457</xdr:rowOff>
    </xdr:from>
    <xdr:to>
      <xdr:col>1</xdr:col>
      <xdr:colOff>164297</xdr:colOff>
      <xdr:row>22</xdr:row>
      <xdr:rowOff>91424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00000000-0008-0000-0F00-000061000000}"/>
                </a:ext>
              </a:extLst>
            </xdr14:cNvPr>
            <xdr14:cNvContentPartPr/>
          </xdr14:nvContentPartPr>
          <xdr14:nvPr macro=""/>
          <xdr14:xfrm>
            <a:off x="252132" y="3491495"/>
            <a:ext cx="161280" cy="146160"/>
          </xdr14:xfrm>
        </xdr:contentPart>
      </mc:Choice>
      <mc:Fallback xmlns="">
        <xdr:pic>
          <xdr:nvPicPr>
            <xdr:cNvPr id="97" name="Ink 96"/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43132" y="3479615"/>
              <a:ext cx="181440" cy="1684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38292</xdr:colOff>
      <xdr:row>13</xdr:row>
      <xdr:rowOff>3155</xdr:rowOff>
    </xdr:from>
    <xdr:to>
      <xdr:col>7</xdr:col>
      <xdr:colOff>46914</xdr:colOff>
      <xdr:row>20</xdr:row>
      <xdr:rowOff>130849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00000000-0008-0000-0F00-000063000000}"/>
                </a:ext>
              </a:extLst>
            </xdr14:cNvPr>
            <xdr14:cNvContentPartPr/>
          </xdr14:nvContentPartPr>
          <xdr14:nvPr macro=""/>
          <xdr14:xfrm>
            <a:off x="1181292" y="2098655"/>
            <a:ext cx="2441160" cy="1256040"/>
          </xdr14:xfrm>
        </xdr:contentPart>
      </mc:Choice>
      <mc:Fallback xmlns="">
        <xdr:pic>
          <xdr:nvPicPr>
            <xdr:cNvPr id="99" name="Ink 98"/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1169412" y="2081375"/>
              <a:ext cx="2470320" cy="12877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20350</xdr:colOff>
      <xdr:row>10</xdr:row>
      <xdr:rowOff>31332</xdr:rowOff>
    </xdr:from>
    <xdr:to>
      <xdr:col>11</xdr:col>
      <xdr:colOff>487535</xdr:colOff>
      <xdr:row>10</xdr:row>
      <xdr:rowOff>47532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00000000-0008-0000-0F00-000065000000}"/>
                </a:ext>
              </a:extLst>
            </xdr14:cNvPr>
            <xdr14:cNvContentPartPr/>
          </xdr14:nvContentPartPr>
          <xdr14:nvPr macro=""/>
          <xdr14:xfrm>
            <a:off x="5420292" y="1643255"/>
            <a:ext cx="1075320" cy="16200"/>
          </xdr14:xfrm>
        </xdr:contentPart>
      </mc:Choice>
      <mc:Fallback xmlns="">
        <xdr:pic>
          <xdr:nvPicPr>
            <xdr:cNvPr id="101" name="Ink 100"/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5405892" y="1631735"/>
              <a:ext cx="1105560" cy="428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184097</xdr:colOff>
      <xdr:row>10</xdr:row>
      <xdr:rowOff>128172</xdr:rowOff>
    </xdr:from>
    <xdr:to>
      <xdr:col>1</xdr:col>
      <xdr:colOff>250697</xdr:colOff>
      <xdr:row>12</xdr:row>
      <xdr:rowOff>122587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00000000-0008-0000-0F00-000067000000}"/>
                </a:ext>
              </a:extLst>
            </xdr14:cNvPr>
            <xdr14:cNvContentPartPr/>
          </xdr14:nvContentPartPr>
          <xdr14:nvPr macro=""/>
          <xdr14:xfrm>
            <a:off x="433212" y="1740095"/>
            <a:ext cx="66600" cy="316800"/>
          </xdr14:xfrm>
        </xdr:contentPart>
      </mc:Choice>
      <mc:Fallback xmlns="">
        <xdr:pic>
          <xdr:nvPicPr>
            <xdr:cNvPr id="103" name="Ink 102"/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427812" y="1731095"/>
              <a:ext cx="81720" cy="3355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26507</xdr:colOff>
      <xdr:row>13</xdr:row>
      <xdr:rowOff>12155</xdr:rowOff>
    </xdr:from>
    <xdr:to>
      <xdr:col>7</xdr:col>
      <xdr:colOff>159234</xdr:colOff>
      <xdr:row>13</xdr:row>
      <xdr:rowOff>52835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00000000-0008-0000-0F00-000068000000}"/>
                </a:ext>
              </a:extLst>
            </xdr14:cNvPr>
            <xdr14:cNvContentPartPr/>
          </xdr14:nvContentPartPr>
          <xdr14:nvPr macro=""/>
          <xdr14:xfrm>
            <a:off x="561372" y="2107655"/>
            <a:ext cx="3173400" cy="40680"/>
          </xdr14:xfrm>
        </xdr:contentPart>
      </mc:Choice>
      <mc:Fallback xmlns="">
        <xdr:pic>
          <xdr:nvPicPr>
            <xdr:cNvPr id="104" name="Ink 103"/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550212" y="2101175"/>
              <a:ext cx="3193920" cy="56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194897</xdr:colOff>
      <xdr:row>11</xdr:row>
      <xdr:rowOff>14500</xdr:rowOff>
    </xdr:from>
    <xdr:to>
      <xdr:col>2</xdr:col>
      <xdr:colOff>181307</xdr:colOff>
      <xdr:row>12</xdr:row>
      <xdr:rowOff>18187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00000000-0008-0000-0F00-00006E000000}"/>
                </a:ext>
              </a:extLst>
            </xdr14:cNvPr>
            <xdr14:cNvContentPartPr/>
          </xdr14:nvContentPartPr>
          <xdr14:nvPr macro=""/>
          <xdr14:xfrm>
            <a:off x="444012" y="1787615"/>
            <a:ext cx="272160" cy="164880"/>
          </xdr14:xfrm>
        </xdr:contentPart>
      </mc:Choice>
      <mc:Fallback xmlns="">
        <xdr:pic>
          <xdr:nvPicPr>
            <xdr:cNvPr id="110" name="Ink 109"/>
            <xdr:cNvPicPr/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433572" y="1777175"/>
              <a:ext cx="293400" cy="1857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38292</xdr:colOff>
      <xdr:row>13</xdr:row>
      <xdr:rowOff>38435</xdr:rowOff>
    </xdr:from>
    <xdr:to>
      <xdr:col>7</xdr:col>
      <xdr:colOff>31434</xdr:colOff>
      <xdr:row>20</xdr:row>
      <xdr:rowOff>104209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00000000-0008-0000-0F00-000079000000}"/>
                </a:ext>
              </a:extLst>
            </xdr14:cNvPr>
            <xdr14:cNvContentPartPr/>
          </xdr14:nvContentPartPr>
          <xdr14:nvPr macro=""/>
          <xdr14:xfrm>
            <a:off x="1181292" y="2133935"/>
            <a:ext cx="2425680" cy="1194120"/>
          </xdr14:xfrm>
        </xdr:contentPart>
      </mc:Choice>
      <mc:Fallback xmlns="">
        <xdr:pic>
          <xdr:nvPicPr>
            <xdr:cNvPr id="121" name="Ink 120"/>
            <xdr:cNvPicPr/>
          </xdr:nvPicPr>
          <xdr:blipFill>
            <a:blip xmlns:r="http://schemas.openxmlformats.org/officeDocument/2006/relationships" r:embed="rId28"/>
            <a:stretch>
              <a:fillRect/>
            </a:stretch>
          </xdr:blipFill>
          <xdr:spPr>
            <a:xfrm>
              <a:off x="1169772" y="2127455"/>
              <a:ext cx="2441880" cy="12114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612321</xdr:colOff>
      <xdr:row>3</xdr:row>
      <xdr:rowOff>0</xdr:rowOff>
    </xdr:from>
    <xdr:to>
      <xdr:col>8</xdr:col>
      <xdr:colOff>435429</xdr:colOff>
      <xdr:row>5</xdr:row>
      <xdr:rowOff>88447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Line Callout 2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/>
          </xdr:nvSpPr>
          <xdr:spPr>
            <a:xfrm>
              <a:off x="3816803" y="571500"/>
              <a:ext cx="2088697" cy="680358"/>
            </a:xfrm>
            <a:prstGeom prst="borderCallout2">
              <a:avLst>
                <a:gd name="adj1" fmla="val 18750"/>
                <a:gd name="adj2" fmla="val -1726"/>
                <a:gd name="adj3" fmla="val 18750"/>
                <a:gd name="adj4" fmla="val -16667"/>
                <a:gd name="adj5" fmla="val -8950"/>
                <a:gd name="adj6" fmla="val -35623"/>
              </a:avLst>
            </a:prstGeom>
            <a:solidFill>
              <a:schemeClr val="bg1"/>
            </a:solidFill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it-IT" sz="1000">
                  <a:solidFill>
                    <a:sysClr val="windowText" lastClr="000000"/>
                  </a:solidFill>
                </a:rPr>
                <a:t>Esaustivi e mutuamente esclusi:</a:t>
              </a:r>
            </a:p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supHide m:val="on"/>
                        <m:ctrlPr>
                          <a:rPr lang="it-IT" sz="10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it-IT" sz="10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  <m:sup/>
                      <m:e>
                        <m:r>
                          <a:rPr lang="it-IT" sz="10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it-IT" sz="10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(</m:t>
                        </m:r>
                        <m:sSub>
                          <m:sSubPr>
                            <m:ctrlP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it-IT" sz="10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)</m:t>
                        </m:r>
                      </m:e>
                    </m:nary>
                    <m:r>
                      <a:rPr lang="it-IT" sz="10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=1 ,  </m:t>
                    </m:r>
                    <m:r>
                      <a:rPr lang="it-IT" sz="10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𝑃</m:t>
                    </m:r>
                    <m:d>
                      <m:dPr>
                        <m:ctrlPr>
                          <a:rPr lang="it-IT" sz="10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it-IT" sz="1000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∩</m:t>
                        </m:r>
                        <m:sSub>
                          <m:sSubPr>
                            <m:ctrlP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it-IT" sz="1000" b="0" i="1">
                                <a:solidFill>
                                  <a:sysClr val="windowText" lastClr="000000"/>
                                </a:solidFill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b>
                        </m:sSub>
                      </m:e>
                    </m:d>
                    <m:r>
                      <a:rPr lang="it-IT" sz="1000" b="0" i="1">
                        <a:solidFill>
                          <a:sysClr val="windowText" lastClr="000000"/>
                        </a:solidFill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lang="it-IT" sz="1000">
                <a:solidFill>
                  <a:sysClr val="windowText" lastClr="000000"/>
                </a:solidFill>
              </a:endParaRPr>
            </a:p>
            <a:p>
              <a:pPr algn="l"/>
              <a:endParaRPr lang="it-IT" sz="100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2" name="Line Callout 2 1"/>
            <xdr:cNvSpPr/>
          </xdr:nvSpPr>
          <xdr:spPr>
            <a:xfrm>
              <a:off x="3816803" y="571500"/>
              <a:ext cx="2088697" cy="680358"/>
            </a:xfrm>
            <a:prstGeom prst="borderCallout2">
              <a:avLst>
                <a:gd name="adj1" fmla="val 18750"/>
                <a:gd name="adj2" fmla="val -1726"/>
                <a:gd name="adj3" fmla="val 18750"/>
                <a:gd name="adj4" fmla="val -16667"/>
                <a:gd name="adj5" fmla="val -8950"/>
                <a:gd name="adj6" fmla="val -35623"/>
              </a:avLst>
            </a:prstGeom>
            <a:solidFill>
              <a:schemeClr val="bg1"/>
            </a:solidFill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it-IT" sz="1000">
                  <a:solidFill>
                    <a:sysClr val="windowText" lastClr="000000"/>
                  </a:solidFill>
                </a:rPr>
                <a:t>Esaustivi e mutuamente esclusi:</a:t>
              </a:r>
            </a:p>
            <a:p>
              <a:pPr algn="l"/>
              <a:r>
                <a:rPr lang="it-IT" sz="10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∑8_𝑗▒〖𝑃(𝑆_𝑗)〗=1 ,  𝑃(𝑆_𝑗∩𝑆_𝑘 )=0</a:t>
              </a:r>
              <a:endParaRPr lang="it-IT" sz="1000">
                <a:solidFill>
                  <a:sysClr val="windowText" lastClr="000000"/>
                </a:solidFill>
              </a:endParaRPr>
            </a:p>
            <a:p>
              <a:pPr algn="l"/>
              <a:endParaRPr lang="it-IT" sz="100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244927</xdr:colOff>
      <xdr:row>8</xdr:row>
      <xdr:rowOff>108856</xdr:rowOff>
    </xdr:from>
    <xdr:to>
      <xdr:col>7</xdr:col>
      <xdr:colOff>680356</xdr:colOff>
      <xdr:row>14</xdr:row>
      <xdr:rowOff>19708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Line Callout 3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SpPr/>
          </xdr:nvSpPr>
          <xdr:spPr>
            <a:xfrm>
              <a:off x="3670643" y="1764235"/>
              <a:ext cx="1795205" cy="994732"/>
            </a:xfrm>
            <a:prstGeom prst="borderCallout3">
              <a:avLst>
                <a:gd name="adj1" fmla="val 12868"/>
                <a:gd name="adj2" fmla="val -2755"/>
                <a:gd name="adj3" fmla="val 13149"/>
                <a:gd name="adj4" fmla="val -12673"/>
                <a:gd name="adj5" fmla="val -105102"/>
                <a:gd name="adj6" fmla="val 7295"/>
                <a:gd name="adj7" fmla="val -104982"/>
                <a:gd name="adj8" fmla="val 17263"/>
              </a:avLst>
            </a:prstGeom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>
                        <a:latin typeface="Cambria Math" panose="02040503050406030204" pitchFamily="18" charset="0"/>
                      </a:rPr>
                      <m:t>𝑉𝐴</m:t>
                    </m:r>
                    <m:d>
                      <m:d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𝐴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d>
                    <m:r>
                      <a:rPr lang="it-IT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supHide m:val="on"/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  <m:sup/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d>
                          <m:d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e>
                              <m:sub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𝑗</m:t>
                                </m:r>
                              </m:sub>
                            </m:sSub>
                          </m:e>
                        </m:d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𝐺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𝑖𝑗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it-IT" sz="1100"/>
            </a:p>
            <a:p>
              <a:pPr algn="l"/>
              <a:endParaRPr lang="it-IT" sz="1100"/>
            </a:p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>
                        <a:latin typeface="Cambria Math" panose="02040503050406030204" pitchFamily="18" charset="0"/>
                      </a:rPr>
                      <m:t>𝑉</m:t>
                    </m:r>
                    <m:sSup>
                      <m:sSup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p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p>
                    <m:r>
                      <a:rPr lang="it-IT" sz="1100" b="0" i="1">
                        <a:latin typeface="Cambria Math" panose="02040503050406030204" pitchFamily="18" charset="0"/>
                      </a:rPr>
                      <m:t>=</m:t>
                    </m:r>
                    <m:func>
                      <m:func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limLow>
                          <m:limLow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limLowPr>
                          <m:e>
                            <m:r>
                              <m:rPr>
                                <m:sty m:val="p"/>
                              </m:rPr>
                              <a:rPr lang="it-IT" sz="1100" b="0" i="0">
                                <a:latin typeface="Cambria Math" panose="02040503050406030204" pitchFamily="18" charset="0"/>
                              </a:rPr>
                              <m:t>max</m:t>
                            </m:r>
                          </m:e>
                          <m:lim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lim>
                        </m:limLow>
                      </m:fName>
                      <m:e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𝑉𝐴</m:t>
                        </m:r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>
                          <m:sSubPr>
                            <m:ctrlP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</m:e>
                          <m:sub>
                            <m: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e>
                    </m:func>
                  </m:oMath>
                </m:oMathPara>
              </a14:m>
              <a:endParaRPr lang="it-IT" sz="1100"/>
            </a:p>
          </xdr:txBody>
        </xdr:sp>
      </mc:Choice>
      <mc:Fallback xmlns="">
        <xdr:sp macro="" textlink="">
          <xdr:nvSpPr>
            <xdr:cNvPr id="2" name="Line Callout 3 1"/>
            <xdr:cNvSpPr/>
          </xdr:nvSpPr>
          <xdr:spPr>
            <a:xfrm>
              <a:off x="3670643" y="1764235"/>
              <a:ext cx="1795205" cy="994732"/>
            </a:xfrm>
            <a:prstGeom prst="borderCallout3">
              <a:avLst>
                <a:gd name="adj1" fmla="val 12868"/>
                <a:gd name="adj2" fmla="val -2755"/>
                <a:gd name="adj3" fmla="val 13149"/>
                <a:gd name="adj4" fmla="val -12673"/>
                <a:gd name="adj5" fmla="val -105102"/>
                <a:gd name="adj6" fmla="val 7295"/>
                <a:gd name="adj7" fmla="val -104982"/>
                <a:gd name="adj8" fmla="val 17263"/>
              </a:avLst>
            </a:prstGeom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it-IT" sz="1100" b="0" i="0">
                  <a:latin typeface="Cambria Math" panose="02040503050406030204" pitchFamily="18" charset="0"/>
                </a:rPr>
                <a:t>𝑉𝐴(𝐴_𝑖 )=∑_𝑗▒〖𝑃(𝑆_𝑗 ) 〖 𝐺〗_𝑖𝑗 〗</a:t>
              </a:r>
              <a:endParaRPr lang="it-IT" sz="1100"/>
            </a:p>
            <a:p>
              <a:pPr algn="l"/>
              <a:endParaRPr lang="it-IT" sz="1100"/>
            </a:p>
            <a:p>
              <a:pPr algn="l"/>
              <a:r>
                <a:rPr lang="it-IT" sz="1100" b="0" i="0">
                  <a:latin typeface="Cambria Math" panose="02040503050406030204" pitchFamily="18" charset="0"/>
                </a:rPr>
                <a:t>𝑉𝐴^∗=max┬𝑖⁡〖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𝑉𝐴(𝐴_𝑖)〗</a:t>
              </a:r>
              <a:endParaRPr lang="it-IT" sz="1100"/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13608</xdr:colOff>
      <xdr:row>18</xdr:row>
      <xdr:rowOff>172809</xdr:rowOff>
    </xdr:from>
    <xdr:ext cx="2571750" cy="371475"/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 txBox="1">
          <a:spLocks noChangeArrowheads="1"/>
        </xdr:cNvSpPr>
      </xdr:nvSpPr>
      <xdr:spPr bwMode="auto">
        <a:xfrm>
          <a:off x="3830412" y="4023630"/>
          <a:ext cx="257175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wrap="square" lIns="27432" tIns="27432" rIns="0" bIns="0" anchor="ctr" upright="1">
          <a:noAutofit/>
        </a:bodyPr>
        <a:lstStyle/>
        <a:p>
          <a:pPr algn="ctr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EQUIVALENTE a Max Valore atteso!!!</a:t>
          </a:r>
          <a:endParaRPr lang="it-IT" sz="1200" b="1">
            <a:latin typeface="+mn-lt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124557</xdr:colOff>
      <xdr:row>6</xdr:row>
      <xdr:rowOff>43961</xdr:rowOff>
    </xdr:from>
    <xdr:to>
      <xdr:col>12</xdr:col>
      <xdr:colOff>21980</xdr:colOff>
      <xdr:row>11</xdr:row>
      <xdr:rowOff>37158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Line Callout 3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/>
          </xdr:nvSpPr>
          <xdr:spPr>
            <a:xfrm>
              <a:off x="5539153" y="1399442"/>
              <a:ext cx="2329962" cy="945697"/>
            </a:xfrm>
            <a:prstGeom prst="borderCallout3">
              <a:avLst>
                <a:gd name="adj1" fmla="val 15192"/>
                <a:gd name="adj2" fmla="val 104478"/>
                <a:gd name="adj3" fmla="val 15473"/>
                <a:gd name="adj4" fmla="val 109968"/>
                <a:gd name="adj5" fmla="val 176137"/>
                <a:gd name="adj6" fmla="val 109811"/>
                <a:gd name="adj7" fmla="val 176257"/>
                <a:gd name="adj8" fmla="val 79842"/>
              </a:avLst>
            </a:prstGeom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>
                        <a:latin typeface="Cambria Math" panose="02040503050406030204" pitchFamily="18" charset="0"/>
                      </a:rPr>
                      <m:t>𝑉𝐴𝐶𝑃𝐼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supHide m:val="on"/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  <m:sup/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d>
                          <m:d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e>
                              <m:sub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𝑗</m:t>
                                </m:r>
                              </m:sub>
                            </m:sSub>
                          </m:e>
                        </m:d>
                        <m:func>
                          <m:func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funcPr>
                          <m:fName>
                            <m:limLow>
                              <m:limLowPr>
                                <m:ctrlP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</m:ctrlPr>
                              </m:limLowPr>
                              <m:e>
                                <m:r>
                                  <m:rPr>
                                    <m:sty m:val="p"/>
                                  </m:rPr>
                                  <a:rPr lang="it-IT" sz="1100" b="0" i="0">
                                    <a:latin typeface="Cambria Math" panose="02040503050406030204" pitchFamily="18" charset="0"/>
                                  </a:rPr>
                                  <m:t>max</m:t>
                                </m:r>
                              </m:e>
                              <m:lim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lim>
                            </m:limLow>
                          </m:fName>
                          <m:e>
                            <m:sSub>
                              <m:sSubPr>
                                <m:ctrlP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𝐺</m:t>
                                </m:r>
                              </m:e>
                              <m:sub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𝑖𝑗</m:t>
                                </m:r>
                              </m:sub>
                            </m:sSub>
                          </m:e>
                        </m:func>
                      </m:e>
                    </m:nary>
                  </m:oMath>
                </m:oMathPara>
              </a14:m>
              <a:endParaRPr lang="it-IT" sz="1100"/>
            </a:p>
            <a:p>
              <a:pPr algn="l"/>
              <a:endParaRPr lang="it-IT" sz="1100"/>
            </a:p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>
                        <a:latin typeface="Cambria Math" panose="02040503050406030204" pitchFamily="18" charset="0"/>
                      </a:rPr>
                      <m:t>𝑉𝐴𝑃𝐼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𝑉𝐴𝐶𝑃𝐼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𝑉</m:t>
                    </m:r>
                    <m:sSup>
                      <m:sSup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p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p>
                  </m:oMath>
                </m:oMathPara>
              </a14:m>
              <a:endParaRPr lang="it-IT" sz="1100"/>
            </a:p>
          </xdr:txBody>
        </xdr:sp>
      </mc:Choice>
      <mc:Fallback xmlns="">
        <xdr:sp macro="" textlink="">
          <xdr:nvSpPr>
            <xdr:cNvPr id="2" name="Line Callout 3 1"/>
            <xdr:cNvSpPr/>
          </xdr:nvSpPr>
          <xdr:spPr>
            <a:xfrm>
              <a:off x="5539153" y="1399442"/>
              <a:ext cx="2329962" cy="945697"/>
            </a:xfrm>
            <a:prstGeom prst="borderCallout3">
              <a:avLst>
                <a:gd name="adj1" fmla="val 15192"/>
                <a:gd name="adj2" fmla="val 104478"/>
                <a:gd name="adj3" fmla="val 15473"/>
                <a:gd name="adj4" fmla="val 109968"/>
                <a:gd name="adj5" fmla="val 176137"/>
                <a:gd name="adj6" fmla="val 109811"/>
                <a:gd name="adj7" fmla="val 176257"/>
                <a:gd name="adj8" fmla="val 79842"/>
              </a:avLst>
            </a:prstGeom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it-IT" sz="1100" b="0" i="0">
                  <a:latin typeface="Cambria Math" panose="02040503050406030204" pitchFamily="18" charset="0"/>
                </a:rPr>
                <a:t>𝑉𝐴𝐶𝑃𝐼=∑8_𝑗▒〖𝑃(𝑆_𝑗 )   max_𝑖⁡〖𝐺_𝑖𝑗 〗 〗</a:t>
              </a:r>
              <a:endParaRPr lang="it-IT" sz="1100"/>
            </a:p>
            <a:p>
              <a:pPr algn="l"/>
              <a:endParaRPr lang="it-IT" sz="1100"/>
            </a:p>
            <a:p>
              <a:pPr algn="l"/>
              <a:r>
                <a:rPr lang="it-IT" sz="1100" b="0" i="0">
                  <a:latin typeface="Cambria Math" panose="02040503050406030204" pitchFamily="18" charset="0"/>
                </a:rPr>
                <a:t>𝑉𝐴𝑃𝐼=𝑉𝐴𝐶𝑃𝐼−𝑉𝐴^∗</a:t>
              </a:r>
              <a:endParaRPr lang="it-IT" sz="1100"/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32657</xdr:colOff>
      <xdr:row>18</xdr:row>
      <xdr:rowOff>25852</xdr:rowOff>
    </xdr:from>
    <xdr:ext cx="2121543" cy="11576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B00-000003000000}"/>
                </a:ext>
              </a:extLst>
            </xdr:cNvPr>
            <xdr:cNvSpPr txBox="1"/>
          </xdr:nvSpPr>
          <xdr:spPr>
            <a:xfrm>
              <a:off x="32657" y="3318781"/>
              <a:ext cx="2121543" cy="1157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+mn-lt"/>
                </a:rPr>
                <a:t>Teorema</a:t>
              </a:r>
              <a:r>
                <a:rPr lang="it-IT" sz="1100" b="0" i="0" baseline="0">
                  <a:latin typeface="+mn-lt"/>
                </a:rPr>
                <a:t> della probalità totale:	</a:t>
              </a: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>
                        <a:latin typeface="Cambria Math" panose="02040503050406030204" pitchFamily="18" charset="0"/>
                      </a:rPr>
                      <m:t>𝑃</m:t>
                    </m:r>
                    <m:d>
                      <m:d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b>
                        </m:sSub>
                      </m:e>
                    </m:d>
                    <m:r>
                      <a:rPr lang="it-IT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supHide m:val="on"/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𝑗</m:t>
                        </m:r>
                      </m:sub>
                      <m:sup/>
                      <m:e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d>
                          <m:d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e>
                              <m:sub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𝑗</m:t>
                                </m:r>
                              </m:sub>
                            </m:sSub>
                          </m:e>
                        </m:d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𝐸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_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𝑘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|</m:t>
                        </m:r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)</m:t>
                        </m:r>
                      </m:e>
                    </m:nary>
                  </m:oMath>
                </m:oMathPara>
              </a14:m>
              <a:endParaRPr lang="it-IT" sz="1100" b="0"/>
            </a:p>
            <a:p>
              <a:r>
                <a:rPr lang="it-IT" sz="1100" b="0"/>
                <a:t>Teorema di Bayes: </a:t>
              </a: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>
                        <a:latin typeface="Cambria Math" panose="02040503050406030204" pitchFamily="18" charset="0"/>
                      </a:rPr>
                      <m:t>𝑃</m:t>
                    </m:r>
                    <m:d>
                      <m:d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</m:e>
                      <m:e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b>
                        </m:sSub>
                      </m:e>
                    </m:d>
                    <m:r>
                      <a:rPr lang="it-IT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d>
                          <m:d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e>
                              <m:sub>
                                <m:r>
                                  <a:rPr lang="it-IT" sz="1100" b="0" i="1">
                                    <a:latin typeface="Cambria Math" panose="02040503050406030204" pitchFamily="18" charset="0"/>
                                  </a:rPr>
                                  <m:t>𝑗</m:t>
                                </m:r>
                              </m:sub>
                            </m:sSub>
                          </m:e>
                        </m:d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(</m:t>
                        </m:r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b>
                        </m:s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|</m:t>
                        </m:r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</m:s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(</m:t>
                        </m:r>
                        <m:sSub>
                          <m:sSub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sub>
                        </m:s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it-IT" sz="1100" b="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32657" y="3318781"/>
              <a:ext cx="2121543" cy="1157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it-IT" sz="1100" b="0" i="0">
                  <a:latin typeface="+mn-lt"/>
                </a:rPr>
                <a:t>Teorema</a:t>
              </a:r>
              <a:r>
                <a:rPr lang="it-IT" sz="1100" b="0" i="0" baseline="0">
                  <a:latin typeface="+mn-lt"/>
                </a:rPr>
                <a:t> della probalità totale:	</a:t>
              </a:r>
            </a:p>
            <a:p>
              <a:r>
                <a:rPr lang="it-IT" sz="1100" b="0" i="0">
                  <a:latin typeface="Cambria Math" panose="02040503050406030204" pitchFamily="18" charset="0"/>
                </a:rPr>
                <a:t>𝑃(𝐸_𝑘 )=∑8_𝑗▒〖𝑃(𝑆_𝑗 )𝑃(𝐸_𝑘|𝑆_𝑗)〗</a:t>
              </a:r>
              <a:endParaRPr lang="it-IT" sz="1100" b="0"/>
            </a:p>
            <a:p>
              <a:r>
                <a:rPr lang="it-IT" sz="1100" b="0"/>
                <a:t>Teorema di Bayes: </a:t>
              </a:r>
            </a:p>
            <a:p>
              <a:r>
                <a:rPr lang="it-IT" sz="1100" b="0" i="0">
                  <a:latin typeface="Cambria Math" panose="02040503050406030204" pitchFamily="18" charset="0"/>
                </a:rPr>
                <a:t>𝑃(𝑆_𝑗│𝐸_𝑘 )=(𝑃(𝑆_𝑗 )𝑃(𝐸_𝑘 |𝑆_𝑗))/(𝑃(𝐸_𝑘))</a:t>
              </a:r>
              <a:endParaRPr lang="it-IT" sz="1100" b="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551090</xdr:colOff>
      <xdr:row>6</xdr:row>
      <xdr:rowOff>142874</xdr:rowOff>
    </xdr:from>
    <xdr:to>
      <xdr:col>9</xdr:col>
      <xdr:colOff>91588</xdr:colOff>
      <xdr:row>9</xdr:row>
      <xdr:rowOff>74839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Line Callout 3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/>
          </xdr:nvSpPr>
          <xdr:spPr>
            <a:xfrm>
              <a:off x="4279447" y="1476374"/>
              <a:ext cx="1486320" cy="503465"/>
            </a:xfrm>
            <a:prstGeom prst="borderCallout3">
              <a:avLst>
                <a:gd name="adj1" fmla="val 29859"/>
                <a:gd name="adj2" fmla="val -35592"/>
                <a:gd name="adj3" fmla="val 46140"/>
                <a:gd name="adj4" fmla="val -17285"/>
                <a:gd name="adj5" fmla="val 46804"/>
                <a:gd name="adj6" fmla="val -10576"/>
                <a:gd name="adj7" fmla="val 46924"/>
                <a:gd name="adj8" fmla="val -4383"/>
              </a:avLst>
            </a:prstGeom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supHide m:val="on"/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it-IT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sub>
                      <m:sup/>
                      <m:e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  <m:d>
                          <m:dPr>
                            <m:ctrlP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it-IT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it-IT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𝐸</m:t>
                                </m:r>
                              </m:e>
                              <m:sub>
                                <m:r>
                                  <a:rPr lang="it-IT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𝑘</m:t>
                                </m:r>
                              </m:sub>
                            </m:sSub>
                          </m:e>
                        </m:d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</m:t>
                        </m:r>
                        <m:sSup>
                          <m:sSupPr>
                            <m:ctrlP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</m:e>
                          <m:sup>
                            <m: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∗</m:t>
                            </m:r>
                          </m:sup>
                        </m:sSup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>
                          <m:sSubPr>
                            <m:ctrlP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</m:t>
                            </m:r>
                          </m:e>
                          <m:sub>
                            <m:r>
                              <a:rPr lang="it-IT" sz="11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𝑘</m:t>
                            </m:r>
                          </m:sub>
                        </m:sSub>
                        <m:r>
                          <a:rPr lang="it-IT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e>
                    </m:nary>
                  </m:oMath>
                </m:oMathPara>
              </a14:m>
              <a:endParaRPr lang="it-IT" sz="1100"/>
            </a:p>
          </xdr:txBody>
        </xdr:sp>
      </mc:Choice>
      <mc:Fallback xmlns="">
        <xdr:sp macro="" textlink="">
          <xdr:nvSpPr>
            <xdr:cNvPr id="2" name="Line Callout 3 1"/>
            <xdr:cNvSpPr/>
          </xdr:nvSpPr>
          <xdr:spPr>
            <a:xfrm>
              <a:off x="4279447" y="1476374"/>
              <a:ext cx="1486320" cy="503465"/>
            </a:xfrm>
            <a:prstGeom prst="borderCallout3">
              <a:avLst>
                <a:gd name="adj1" fmla="val 29859"/>
                <a:gd name="adj2" fmla="val -35592"/>
                <a:gd name="adj3" fmla="val 46140"/>
                <a:gd name="adj4" fmla="val -17285"/>
                <a:gd name="adj5" fmla="val 46804"/>
                <a:gd name="adj6" fmla="val -10576"/>
                <a:gd name="adj7" fmla="val 46924"/>
                <a:gd name="adj8" fmla="val -4383"/>
              </a:avLst>
            </a:prstGeom>
            <a:ln w="3175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it-IT" sz="1100" b="0" i="0">
                  <a:latin typeface="Cambria Math" panose="02040503050406030204" pitchFamily="18" charset="0"/>
                </a:rPr>
                <a:t>∑8_𝑘▒〖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𝑃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𝐸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𝑘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  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𝑉𝐴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^∗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(𝐸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𝑘)</a:t>
              </a:r>
              <a:r>
                <a:rPr lang="it-IT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</a:t>
              </a:r>
              <a:endParaRPr lang="it-IT" sz="1100"/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342900</xdr:colOff>
      <xdr:row>18</xdr:row>
      <xdr:rowOff>31296</xdr:rowOff>
    </xdr:to>
    <xdr:pic>
      <xdr:nvPicPr>
        <xdr:cNvPr id="5123" name="Picture 1">
          <a:extLst>
            <a:ext uri="{FF2B5EF4-FFF2-40B4-BE49-F238E27FC236}">
              <a16:creationId xmlns:a16="http://schemas.microsoft.com/office/drawing/2014/main" id="{00000000-0008-0000-0D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29150" cy="38412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81643</xdr:colOff>
      <xdr:row>2</xdr:row>
      <xdr:rowOff>68036</xdr:rowOff>
    </xdr:from>
    <xdr:to>
      <xdr:col>5</xdr:col>
      <xdr:colOff>567418</xdr:colOff>
      <xdr:row>3</xdr:row>
      <xdr:rowOff>88446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D00-000002140000}"/>
            </a:ext>
          </a:extLst>
        </xdr:cNvPr>
        <xdr:cNvSpPr txBox="1">
          <a:spLocks noChangeArrowheads="1"/>
        </xdr:cNvSpPr>
      </xdr:nvSpPr>
      <xdr:spPr bwMode="auto">
        <a:xfrm>
          <a:off x="3143250" y="639536"/>
          <a:ext cx="485775" cy="21091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389.5</a:t>
          </a:r>
          <a:endParaRPr lang="it-IT"/>
        </a:p>
      </xdr:txBody>
    </xdr:sp>
    <xdr:clientData/>
  </xdr:twoCellAnchor>
  <xdr:twoCellAnchor>
    <xdr:from>
      <xdr:col>0</xdr:col>
      <xdr:colOff>63953</xdr:colOff>
      <xdr:row>9</xdr:row>
      <xdr:rowOff>29934</xdr:rowOff>
    </xdr:from>
    <xdr:to>
      <xdr:col>0</xdr:col>
      <xdr:colOff>326571</xdr:colOff>
      <xdr:row>10</xdr:row>
      <xdr:rowOff>102053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63953" y="2125434"/>
          <a:ext cx="262618" cy="262619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223157</xdr:colOff>
      <xdr:row>7</xdr:row>
      <xdr:rowOff>229960</xdr:rowOff>
    </xdr:from>
    <xdr:to>
      <xdr:col>2</xdr:col>
      <xdr:colOff>420461</xdr:colOff>
      <xdr:row>8</xdr:row>
      <xdr:rowOff>59871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447800" y="1753960"/>
          <a:ext cx="197304" cy="210911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74839</xdr:colOff>
      <xdr:row>4</xdr:row>
      <xdr:rowOff>149680</xdr:rowOff>
    </xdr:from>
    <xdr:to>
      <xdr:col>1</xdr:col>
      <xdr:colOff>346982</xdr:colOff>
      <xdr:row>6</xdr:row>
      <xdr:rowOff>47626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687160" y="1102180"/>
          <a:ext cx="272143" cy="27894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88446</xdr:colOff>
      <xdr:row>3</xdr:row>
      <xdr:rowOff>40821</xdr:rowOff>
    </xdr:from>
    <xdr:to>
      <xdr:col>4</xdr:col>
      <xdr:colOff>340178</xdr:colOff>
      <xdr:row>4</xdr:row>
      <xdr:rowOff>115661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2537732" y="802821"/>
          <a:ext cx="251732" cy="26534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598715</xdr:colOff>
      <xdr:row>0</xdr:row>
      <xdr:rowOff>145596</xdr:rowOff>
    </xdr:from>
    <xdr:to>
      <xdr:col>5</xdr:col>
      <xdr:colOff>544286</xdr:colOff>
      <xdr:row>1</xdr:row>
      <xdr:rowOff>220436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3048001" y="145596"/>
          <a:ext cx="557892" cy="265340"/>
        </a:xfrm>
        <a:prstGeom prst="ellipse">
          <a:avLst/>
        </a:prstGeom>
        <a:noFill/>
        <a:ln w="12700"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</xdr:col>
      <xdr:colOff>485775</xdr:colOff>
      <xdr:row>13</xdr:row>
      <xdr:rowOff>80282</xdr:rowOff>
    </xdr:from>
    <xdr:to>
      <xdr:col>7</xdr:col>
      <xdr:colOff>431346</xdr:colOff>
      <xdr:row>14</xdr:row>
      <xdr:rowOff>155122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4159704" y="2937782"/>
          <a:ext cx="557892" cy="265340"/>
        </a:xfrm>
        <a:prstGeom prst="ellipse">
          <a:avLst/>
        </a:prstGeom>
        <a:noFill/>
        <a:ln w="12700">
          <a:solidFill>
            <a:schemeClr val="accent3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oneCellAnchor>
    <xdr:from>
      <xdr:col>0</xdr:col>
      <xdr:colOff>13607</xdr:colOff>
      <xdr:row>0</xdr:row>
      <xdr:rowOff>13608</xdr:rowOff>
    </xdr:from>
    <xdr:ext cx="1571625" cy="197303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3607" y="13608"/>
          <a:ext cx="1571625" cy="197303"/>
        </a:xfrm>
        <a:prstGeom prst="rect">
          <a:avLst/>
        </a:prstGeom>
        <a:ln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27432" tIns="27432" rIns="0" bIns="0" anchor="ctr" upright="1">
          <a:noAutofit/>
        </a:bodyPr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ALBERI DECISIONALI</a:t>
          </a:r>
        </a:p>
      </xdr:txBody>
    </xdr:sp>
    <xdr:clientData/>
  </xdr:oneCellAnchor>
  <xdr:twoCellAnchor editAs="oneCell">
    <xdr:from>
      <xdr:col>5</xdr:col>
      <xdr:colOff>78685</xdr:colOff>
      <xdr:row>7</xdr:row>
      <xdr:rowOff>346884</xdr:rowOff>
    </xdr:from>
    <xdr:to>
      <xdr:col>5</xdr:col>
      <xdr:colOff>564460</xdr:colOff>
      <xdr:row>8</xdr:row>
      <xdr:rowOff>179555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47F7C2A-737C-4448-B4F4-CBA81BEAAA02}"/>
            </a:ext>
          </a:extLst>
        </xdr:cNvPr>
        <xdr:cNvSpPr txBox="1">
          <a:spLocks noChangeArrowheads="1"/>
        </xdr:cNvSpPr>
      </xdr:nvSpPr>
      <xdr:spPr bwMode="auto">
        <a:xfrm>
          <a:off x="3281294" y="1810145"/>
          <a:ext cx="485775" cy="20262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389.5</a:t>
          </a:r>
          <a:endParaRPr lang="it-IT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333375</xdr:colOff>
      <xdr:row>22</xdr:row>
      <xdr:rowOff>122464</xdr:rowOff>
    </xdr:to>
    <xdr:grpSp>
      <xdr:nvGrpSpPr>
        <xdr:cNvPr id="4114" name="Group 14">
          <a:extLst>
            <a:ext uri="{FF2B5EF4-FFF2-40B4-BE49-F238E27FC236}">
              <a16:creationId xmlns:a16="http://schemas.microsoft.com/office/drawing/2014/main" id="{00000000-0008-0000-0E00-000012100000}"/>
            </a:ext>
          </a:extLst>
        </xdr:cNvPr>
        <xdr:cNvGrpSpPr>
          <a:grpSpLocks/>
        </xdr:cNvGrpSpPr>
      </xdr:nvGrpSpPr>
      <xdr:grpSpPr bwMode="auto">
        <a:xfrm>
          <a:off x="0" y="0"/>
          <a:ext cx="4623766" cy="4313464"/>
          <a:chOff x="0" y="0"/>
          <a:chExt cx="483" cy="401"/>
        </a:xfrm>
      </xdr:grpSpPr>
      <xdr:pic>
        <xdr:nvPicPr>
          <xdr:cNvPr id="4118" name="Picture 5">
            <a:extLst>
              <a:ext uri="{FF2B5EF4-FFF2-40B4-BE49-F238E27FC236}">
                <a16:creationId xmlns:a16="http://schemas.microsoft.com/office/drawing/2014/main" id="{00000000-0008-0000-0E00-0000161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83" cy="40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4103" name="Text Box 7">
            <a:extLst>
              <a:ext uri="{FF2B5EF4-FFF2-40B4-BE49-F238E27FC236}">
                <a16:creationId xmlns:a16="http://schemas.microsoft.com/office/drawing/2014/main" id="{00000000-0008-0000-0E00-000007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0" y="78"/>
            <a:ext cx="51" cy="15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354.88</a:t>
            </a:r>
            <a:endParaRPr lang="it-IT"/>
          </a:p>
        </xdr:txBody>
      </xdr:sp>
      <xdr:sp macro="" textlink="">
        <xdr:nvSpPr>
          <xdr:cNvPr id="4121" name="Freeform 8">
            <a:extLst>
              <a:ext uri="{FF2B5EF4-FFF2-40B4-BE49-F238E27FC236}">
                <a16:creationId xmlns:a16="http://schemas.microsoft.com/office/drawing/2014/main" id="{00000000-0008-0000-0E00-000019100000}"/>
              </a:ext>
            </a:extLst>
          </xdr:cNvPr>
          <xdr:cNvSpPr>
            <a:spLocks/>
          </xdr:cNvSpPr>
        </xdr:nvSpPr>
        <xdr:spPr bwMode="auto">
          <a:xfrm>
            <a:off x="117" y="137"/>
            <a:ext cx="79" cy="40"/>
          </a:xfrm>
          <a:custGeom>
            <a:avLst/>
            <a:gdLst>
              <a:gd name="T0" fmla="*/ 31 w 79"/>
              <a:gd name="T1" fmla="*/ 1 h 39"/>
              <a:gd name="T2" fmla="*/ 78 w 79"/>
              <a:gd name="T3" fmla="*/ 0 h 39"/>
              <a:gd name="T4" fmla="*/ 79 w 79"/>
              <a:gd name="T5" fmla="*/ 35 h 39"/>
              <a:gd name="T6" fmla="*/ 10 w 79"/>
              <a:gd name="T7" fmla="*/ 40 h 39"/>
              <a:gd name="T8" fmla="*/ 0 w 79"/>
              <a:gd name="T9" fmla="*/ 28 h 39"/>
              <a:gd name="T10" fmla="*/ 5 w 79"/>
              <a:gd name="T11" fmla="*/ 23 h 39"/>
              <a:gd name="T12" fmla="*/ 33 w 79"/>
              <a:gd name="T13" fmla="*/ 25 h 39"/>
              <a:gd name="T14" fmla="*/ 34 w 79"/>
              <a:gd name="T15" fmla="*/ 5 h 39"/>
              <a:gd name="T16" fmla="*/ 31 w 79"/>
              <a:gd name="T17" fmla="*/ 1 h 39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79" h="39">
                <a:moveTo>
                  <a:pt x="31" y="1"/>
                </a:moveTo>
                <a:lnTo>
                  <a:pt x="78" y="0"/>
                </a:lnTo>
                <a:lnTo>
                  <a:pt x="79" y="34"/>
                </a:lnTo>
                <a:lnTo>
                  <a:pt x="10" y="39"/>
                </a:lnTo>
                <a:lnTo>
                  <a:pt x="0" y="27"/>
                </a:lnTo>
                <a:lnTo>
                  <a:pt x="5" y="22"/>
                </a:lnTo>
                <a:lnTo>
                  <a:pt x="33" y="24"/>
                </a:lnTo>
                <a:lnTo>
                  <a:pt x="34" y="5"/>
                </a:lnTo>
                <a:lnTo>
                  <a:pt x="31" y="1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xmlns:mc="http://schemas.openxmlformats.org/markup-compatibility/2006" val="000000" mc:Ignorable="a14" a14:legacySpreadsheetColorIndex="64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22" name="Freeform 9">
            <a:extLst>
              <a:ext uri="{FF2B5EF4-FFF2-40B4-BE49-F238E27FC236}">
                <a16:creationId xmlns:a16="http://schemas.microsoft.com/office/drawing/2014/main" id="{00000000-0008-0000-0E00-00001A100000}"/>
              </a:ext>
            </a:extLst>
          </xdr:cNvPr>
          <xdr:cNvSpPr>
            <a:spLocks/>
          </xdr:cNvSpPr>
        </xdr:nvSpPr>
        <xdr:spPr bwMode="auto">
          <a:xfrm>
            <a:off x="96" y="168"/>
            <a:ext cx="31" cy="25"/>
          </a:xfrm>
          <a:custGeom>
            <a:avLst/>
            <a:gdLst>
              <a:gd name="T0" fmla="*/ 10 w 31"/>
              <a:gd name="T1" fmla="*/ 0 h 25"/>
              <a:gd name="T2" fmla="*/ 19 w 31"/>
              <a:gd name="T3" fmla="*/ 0 h 25"/>
              <a:gd name="T4" fmla="*/ 31 w 31"/>
              <a:gd name="T5" fmla="*/ 14 h 25"/>
              <a:gd name="T6" fmla="*/ 9 w 31"/>
              <a:gd name="T7" fmla="*/ 25 h 25"/>
              <a:gd name="T8" fmla="*/ 0 w 31"/>
              <a:gd name="T9" fmla="*/ 8 h 25"/>
              <a:gd name="T10" fmla="*/ 10 w 31"/>
              <a:gd name="T11" fmla="*/ 0 h 25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31" h="25">
                <a:moveTo>
                  <a:pt x="10" y="0"/>
                </a:moveTo>
                <a:lnTo>
                  <a:pt x="19" y="0"/>
                </a:lnTo>
                <a:lnTo>
                  <a:pt x="31" y="14"/>
                </a:lnTo>
                <a:lnTo>
                  <a:pt x="9" y="25"/>
                </a:lnTo>
                <a:lnTo>
                  <a:pt x="0" y="8"/>
                </a:lnTo>
                <a:lnTo>
                  <a:pt x="10" y="0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xmlns:mc="http://schemas.openxmlformats.org/markup-compatibility/2006" val="000000" mc:Ignorable="a14" a14:legacySpreadsheetColorIndex="64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oneCellAnchor>
    <xdr:from>
      <xdr:col>3</xdr:col>
      <xdr:colOff>9525</xdr:colOff>
      <xdr:row>2</xdr:row>
      <xdr:rowOff>57150</xdr:rowOff>
    </xdr:from>
    <xdr:ext cx="204351" cy="163956"/>
    <xdr:sp macro="" textlink="">
      <xdr:nvSpPr>
        <xdr:cNvPr id="4111" name="Text Box 15">
          <a:extLst>
            <a:ext uri="{FF2B5EF4-FFF2-40B4-BE49-F238E27FC236}">
              <a16:creationId xmlns:a16="http://schemas.microsoft.com/office/drawing/2014/main" id="{00000000-0008-0000-0E00-00000F100000}"/>
            </a:ext>
          </a:extLst>
        </xdr:cNvPr>
        <xdr:cNvSpPr txBox="1">
          <a:spLocks noChangeArrowheads="1"/>
        </xdr:cNvSpPr>
      </xdr:nvSpPr>
      <xdr:spPr bwMode="auto">
        <a:xfrm>
          <a:off x="1846489" y="438150"/>
          <a:ext cx="204351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it-IT" sz="900" b="1" i="0" u="none" strike="noStrike" baseline="0">
              <a:solidFill>
                <a:srgbClr val="C00000"/>
              </a:solidFill>
              <a:latin typeface="+mn-lt"/>
              <a:cs typeface="Arial"/>
            </a:rPr>
            <a:t>A_1</a:t>
          </a:r>
          <a:endParaRPr lang="it-IT" sz="1050" b="1">
            <a:solidFill>
              <a:srgbClr val="C00000"/>
            </a:solidFill>
            <a:latin typeface="+mn-lt"/>
          </a:endParaRPr>
        </a:p>
      </xdr:txBody>
    </xdr:sp>
    <xdr:clientData/>
  </xdr:oneCellAnchor>
  <xdr:oneCellAnchor>
    <xdr:from>
      <xdr:col>2</xdr:col>
      <xdr:colOff>600075</xdr:colOff>
      <xdr:row>3</xdr:row>
      <xdr:rowOff>114300</xdr:rowOff>
    </xdr:from>
    <xdr:ext cx="204351" cy="163956"/>
    <xdr:sp macro="" textlink="">
      <xdr:nvSpPr>
        <xdr:cNvPr id="4112" name="Text Box 16">
          <a:extLst>
            <a:ext uri="{FF2B5EF4-FFF2-40B4-BE49-F238E27FC236}">
              <a16:creationId xmlns:a16="http://schemas.microsoft.com/office/drawing/2014/main" id="{00000000-0008-0000-0E00-000010100000}"/>
            </a:ext>
          </a:extLst>
        </xdr:cNvPr>
        <xdr:cNvSpPr txBox="1">
          <a:spLocks noChangeArrowheads="1"/>
        </xdr:cNvSpPr>
      </xdr:nvSpPr>
      <xdr:spPr bwMode="auto">
        <a:xfrm>
          <a:off x="1824718" y="685800"/>
          <a:ext cx="204351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marL="0" indent="0" algn="l" rtl="0">
            <a:defRPr sz="1000"/>
          </a:pPr>
          <a:r>
            <a:rPr lang="it-IT" sz="900" b="1" i="0" u="none" strike="noStrike" baseline="0">
              <a:solidFill>
                <a:srgbClr val="C00000"/>
              </a:solidFill>
              <a:latin typeface="+mn-lt"/>
              <a:ea typeface="+mn-ea"/>
              <a:cs typeface="Arial"/>
            </a:rPr>
            <a:t>A_2</a:t>
          </a:r>
        </a:p>
      </xdr:txBody>
    </xdr:sp>
    <xdr:clientData/>
  </xdr:oneCellAnchor>
  <xdr:oneCellAnchor>
    <xdr:from>
      <xdr:col>2</xdr:col>
      <xdr:colOff>498022</xdr:colOff>
      <xdr:row>4</xdr:row>
      <xdr:rowOff>148318</xdr:rowOff>
    </xdr:from>
    <xdr:ext cx="204351" cy="163956"/>
    <xdr:sp macro="" textlink="">
      <xdr:nvSpPr>
        <xdr:cNvPr id="4113" name="Text Box 17">
          <a:extLst>
            <a:ext uri="{FF2B5EF4-FFF2-40B4-BE49-F238E27FC236}">
              <a16:creationId xmlns:a16="http://schemas.microsoft.com/office/drawing/2014/main" id="{00000000-0008-0000-0E00-000011100000}"/>
            </a:ext>
          </a:extLst>
        </xdr:cNvPr>
        <xdr:cNvSpPr txBox="1">
          <a:spLocks noChangeArrowheads="1"/>
        </xdr:cNvSpPr>
      </xdr:nvSpPr>
      <xdr:spPr bwMode="auto">
        <a:xfrm>
          <a:off x="1722665" y="910318"/>
          <a:ext cx="204351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marL="0" indent="0" algn="l" rtl="0">
            <a:defRPr sz="1000"/>
          </a:pPr>
          <a:r>
            <a:rPr lang="it-IT" sz="900" b="1" i="0" u="none" strike="noStrike" baseline="0">
              <a:solidFill>
                <a:srgbClr val="C00000"/>
              </a:solidFill>
              <a:latin typeface="+mn-lt"/>
              <a:ea typeface="+mn-ea"/>
              <a:cs typeface="Arial"/>
            </a:rPr>
            <a:t>A_3</a:t>
          </a:r>
        </a:p>
      </xdr:txBody>
    </xdr:sp>
    <xdr:clientData/>
  </xdr:oneCellAnchor>
  <xdr:twoCellAnchor>
    <xdr:from>
      <xdr:col>4</xdr:col>
      <xdr:colOff>312963</xdr:colOff>
      <xdr:row>0</xdr:row>
      <xdr:rowOff>40821</xdr:rowOff>
    </xdr:from>
    <xdr:to>
      <xdr:col>5</xdr:col>
      <xdr:colOff>95249</xdr:colOff>
      <xdr:row>4</xdr:row>
      <xdr:rowOff>74839</xdr:rowOff>
    </xdr:to>
    <xdr:sp macro="" textlink="">
      <xdr:nvSpPr>
        <xdr:cNvPr id="2" name="Cloud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2762249" y="40821"/>
          <a:ext cx="394607" cy="796018"/>
        </a:xfrm>
        <a:prstGeom prst="cloud">
          <a:avLst/>
        </a:prstGeom>
        <a:noFill/>
        <a:ln w="12700"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523875</xdr:colOff>
      <xdr:row>5</xdr:row>
      <xdr:rowOff>142875</xdr:rowOff>
    </xdr:from>
    <xdr:to>
      <xdr:col>1</xdr:col>
      <xdr:colOff>394608</xdr:colOff>
      <xdr:row>7</xdr:row>
      <xdr:rowOff>27214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523875" y="1095375"/>
          <a:ext cx="483054" cy="265339"/>
        </a:xfrm>
        <a:prstGeom prst="ellipse">
          <a:avLst/>
        </a:prstGeom>
        <a:solidFill>
          <a:srgbClr val="FFFF00">
            <a:alpha val="30196"/>
          </a:srgbClr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oneCellAnchor>
    <xdr:from>
      <xdr:col>1</xdr:col>
      <xdr:colOff>406855</xdr:colOff>
      <xdr:row>4</xdr:row>
      <xdr:rowOff>114300</xdr:rowOff>
    </xdr:from>
    <xdr:ext cx="198664" cy="163956"/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>
          <a:spLocks noChangeArrowheads="1"/>
        </xdr:cNvSpPr>
      </xdr:nvSpPr>
      <xdr:spPr bwMode="auto">
        <a:xfrm>
          <a:off x="1019176" y="876300"/>
          <a:ext cx="198664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squar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it-IT" sz="900" b="1" i="0" u="none" strike="noStrike" baseline="0">
              <a:solidFill>
                <a:srgbClr val="00B050"/>
              </a:solidFill>
              <a:latin typeface="+mn-lt"/>
              <a:cs typeface="Arial"/>
            </a:rPr>
            <a:t>MF</a:t>
          </a:r>
          <a:endParaRPr lang="it-IT" sz="1050" b="1">
            <a:solidFill>
              <a:srgbClr val="00B050"/>
            </a:solidFill>
            <a:latin typeface="+mn-lt"/>
          </a:endParaRPr>
        </a:p>
      </xdr:txBody>
    </xdr:sp>
    <xdr:clientData/>
  </xdr:oneCellAnchor>
  <xdr:oneCellAnchor>
    <xdr:from>
      <xdr:col>1</xdr:col>
      <xdr:colOff>450398</xdr:colOff>
      <xdr:row>9</xdr:row>
      <xdr:rowOff>117022</xdr:rowOff>
    </xdr:from>
    <xdr:ext cx="198664" cy="163956"/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062719" y="1831522"/>
          <a:ext cx="198664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squar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it-IT" sz="900" b="1" i="0" u="none" strike="noStrike" baseline="0">
              <a:solidFill>
                <a:srgbClr val="00B050"/>
              </a:solidFill>
              <a:latin typeface="+mn-lt"/>
              <a:cs typeface="Arial"/>
            </a:rPr>
            <a:t>MS</a:t>
          </a:r>
        </a:p>
      </xdr:txBody>
    </xdr:sp>
    <xdr:clientData/>
  </xdr:oneCellAnchor>
  <xdr:oneCellAnchor>
    <xdr:from>
      <xdr:col>0</xdr:col>
      <xdr:colOff>13606</xdr:colOff>
      <xdr:row>0</xdr:row>
      <xdr:rowOff>20410</xdr:rowOff>
    </xdr:from>
    <xdr:ext cx="1905001" cy="197303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>
          <a:spLocks noChangeArrowheads="1"/>
        </xdr:cNvSpPr>
      </xdr:nvSpPr>
      <xdr:spPr bwMode="auto">
        <a:xfrm>
          <a:off x="13606" y="20410"/>
          <a:ext cx="1905001" cy="197303"/>
        </a:xfrm>
        <a:prstGeom prst="rect">
          <a:avLst/>
        </a:prstGeom>
        <a:ln>
          <a:headEnd/>
          <a:tailE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27432" tIns="27432" rIns="0" bIns="0" anchor="ctr" upright="1">
          <a:noAutofit/>
        </a:bodyPr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ALBERI DECISIONALI: induzione</a:t>
          </a:r>
        </a:p>
      </xdr:txBody>
    </xdr:sp>
    <xdr:clientData/>
  </xdr:oneCellAnchor>
  <xdr:oneCellAnchor>
    <xdr:from>
      <xdr:col>7</xdr:col>
      <xdr:colOff>308888</xdr:colOff>
      <xdr:row>2</xdr:row>
      <xdr:rowOff>67346</xdr:rowOff>
    </xdr:from>
    <xdr:ext cx="161198" cy="163956"/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4880888" y="427935"/>
          <a:ext cx="161198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it-IT" sz="900" b="1" i="0" u="none" strike="noStrike" baseline="0">
              <a:solidFill>
                <a:srgbClr val="C00000"/>
              </a:solidFill>
              <a:latin typeface="+mn-lt"/>
              <a:cs typeface="Arial"/>
            </a:rPr>
            <a:t>DA</a:t>
          </a:r>
        </a:p>
      </xdr:txBody>
    </xdr:sp>
    <xdr:clientData/>
  </xdr:oneCellAnchor>
  <xdr:oneCellAnchor>
    <xdr:from>
      <xdr:col>7</xdr:col>
      <xdr:colOff>291878</xdr:colOff>
      <xdr:row>3</xdr:row>
      <xdr:rowOff>87758</xdr:rowOff>
    </xdr:from>
    <xdr:ext cx="155940" cy="163956"/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>
          <a:spLocks noChangeArrowheads="1"/>
        </xdr:cNvSpPr>
      </xdr:nvSpPr>
      <xdr:spPr bwMode="auto">
        <a:xfrm>
          <a:off x="4863878" y="628642"/>
          <a:ext cx="155940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it-IT" sz="900" b="1" i="0" u="none" strike="noStrike" baseline="0">
              <a:solidFill>
                <a:srgbClr val="C00000"/>
              </a:solidFill>
              <a:latin typeface="+mn-lt"/>
              <a:cs typeface="Arial"/>
            </a:rPr>
            <a:t>DB</a:t>
          </a:r>
          <a:endParaRPr lang="it-IT" sz="1050" b="1">
            <a:solidFill>
              <a:srgbClr val="C00000"/>
            </a:solidFill>
            <a:latin typeface="+mn-lt"/>
          </a:endParaRPr>
        </a:p>
      </xdr:txBody>
    </xdr:sp>
    <xdr:clientData/>
  </xdr:oneCellAnchor>
  <xdr:oneCellAnchor>
    <xdr:from>
      <xdr:col>7</xdr:col>
      <xdr:colOff>271468</xdr:colOff>
      <xdr:row>4</xdr:row>
      <xdr:rowOff>97963</xdr:rowOff>
    </xdr:from>
    <xdr:ext cx="192104" cy="163956"/>
    <xdr:sp macro="" textlink="">
      <xdr:nvSpPr>
        <xdr:cNvPr id="18" name="Text Box 15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 txBox="1">
          <a:spLocks noChangeArrowheads="1"/>
        </xdr:cNvSpPr>
      </xdr:nvSpPr>
      <xdr:spPr bwMode="auto">
        <a:xfrm>
          <a:off x="4843468" y="819142"/>
          <a:ext cx="192104" cy="163956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it-IT" sz="900" b="1" i="0" u="none" strike="noStrike" baseline="0">
              <a:solidFill>
                <a:srgbClr val="C00000"/>
              </a:solidFill>
              <a:latin typeface="+mn-lt"/>
              <a:cs typeface="Arial"/>
            </a:rPr>
            <a:t>DM</a:t>
          </a:r>
        </a:p>
      </xdr:txBody>
    </xdr:sp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1:27.108"/>
    </inkml:context>
    <inkml:brush xml:id="br0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442BF2A2-28A6-40BD-86DE-79E0D441D7E3}" emma:medium="tactile" emma:mode="ink">
          <msink:context xmlns:msink="http://schemas.microsoft.com/ink/2010/main" type="inkDrawing" rotatedBoundingBox="1558,9848 1567,5031 1736,5032 1728,9849" semanticType="verticalRange" shapeName="Other">
            <msink:destinationLink direction="to" ref="{01965646-6899-4C17-B15A-D0F12ADB392E}"/>
          </msink:context>
        </emma:interpretation>
      </emma:emma>
    </inkml:annotationXML>
    <inkml:trace contextRef="#ctx0" brushRef="#br0">122 16 4961 0,'0'0'1824'16,"0"0"-720"-16,0 0 208 15,0 0-383-15,0 0-297 0,0 0-144 16,0 0-48-16,0 0-112 16,0 0-208-1,0 0-112-15,0 0-8 16,0 0-32-16,0 0-160 0,0 0 8 15,0 0 88-15,0 0 96 16,0 0 8-16,0 0 80 16,0 0 56-16,0 0-8 15,0 0 48-15,0 0 72 16,0 0-112-16,0 0-96 16,0 0-40-16,0 0 48 0,0 0-8 15,0-6-40-15,0 6 0 16,-6 0 0-16,6 0 8 15,0 0 48-15,-6 0-56 16,-1 0 0 0,7 0 48-16,-6 0 8 0,1-5 24 15,5 5 112-15,0 0 160 16,0-5 145-16,0 5 183 0,0 0 64 16,0 0-144-16,0 0-64 15,0 0-112 1,0 0-88-16,0 0-64 15,0 0-16-15,0 0 56 16,0 0 33-16,0 0-17 16,0 0-8-16,0 0-32 15,0 0-8-15,0 0 56 0,0 0 64 16,0 0-104-16,0 0-88 16,0 0-80-16,0 0-64 15,0 0-64-15,0 0 0 16,0 0 0-16,0 0 0 15,0 0-8 1,0 0 0-16,0 0-8 0,-6 0 8 16,6 0 0-16,0 0-8 15,0 0 0-15,0 10 8 16,0 6 8-16,0-3 104 0,0 8-64 16,0 2 16-1,0 3-56-15,6 2 88 16,-6-3-24-16,0 5 16 15,0-2-8-15,0 2 8 16,0 0-80-16,0 3 40 0,0 1-40 16,0 1-8-16,0-1 8 15,5 5 0-15,-5 6 0 16,0-7 16-16,0-4-16 16,6 10 0-1,-6-10 8-15,0 10 32 16,0-1-48-16,0 1 8 0,0-3 0 15,0 8 0-15,0-6 0 16,0-5 0-16,0 11 0 16,0 1 104-16,0-7-32 0,0 1 40 15,0 0-24-15,0 0-88 16,0-5 56 0,7 5-64-16,-7 0 8 0,0-4 0 15,0 4 0 1,0 0-8-16,6-1 8 15,-6 6 0-15,0-5-8 0,0 5 0 16,0-1 8-16,0 2-8 16,6-1 16-16,-6 0-16 0,0 0 8 15,7-1-8-15,-7 1 8 16,6 1 0 0,-6 2-8-1,5-2 8-15,1-1 0 0,-6 0-8 16,7 5 0-16,-1-10 0 15,0 8 0-15,-6-3 0 0,7 0 8 16,-7 0-8-16,0-5 8 16,0 10-8-16,0-4 8 15,0-7 0-15,0 11-8 16,0-7 8-16,0 7 0 16,0-4-8-16,0-1 0 15,0-5 0-15,0-5 8 16,0-1-8-16,-7 1 0 15,7-4 0-15,-6 5 0 16,6-1 16-16,-6 0-16 16,6-5 0-16,0 4 8 0,-7 1-8 15,7 2 0 1,0-3 48-16,-6 1-40 0,6 5 0 16,0 0-8-1,-5 0 16-15,-1 0 0 16,6-5 32-16,-7 5 8 0,7 0 32 15,-6 0-80-15,6-10 65 16,-6 10-65-16,6-5-8 16,-7-1 8-16,7 2 112 0,-6-6-56 15,6 6-56 1,0-6 8 0,-5 0-8-16,5 4 56 0,0 2-56 15,0 3 176-15,-6 1-128 16,-1 0 176-16,7 0-64 0,-6-5-104 15,0 5 24-15,6-4-32 16,-7-6 40-16,7 0-8 16,0 0 32-1,0-5-24-15,0-3-16 0,0-3 40 16,0-8 0 0,0-5-32-16,0-5-32 0,0 0-8 15,0-5 0-15,0 0-40 16,0 0 0-16,0 0 56 15,-6 0-64-15,-18-38-328 16,11 2-1528-16,-4-13-3890 16</inkml:trace>
  </inkml:traceGroup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2:50.850"/>
    </inkml:context>
    <inkml:brush xml:id="br0">
      <inkml:brushProperty name="width" value="0.06667" units="cm"/>
      <inkml:brushProperty name="height" value="0.06667" units="cm"/>
      <inkml:brushProperty name="color" value="#177D36"/>
    </inkml:brush>
  </inkml:definitions>
  <inkml:traceGroup>
    <inkml:annotationXML>
      <emma:emma xmlns:emma="http://www.w3.org/2003/04/emma" version="1.0">
        <emma:interpretation id="{6B52DD68-2DF1-4E68-83AB-B7F2CD50C311}" emma:medium="tactile" emma:mode="ink">
          <msink:context xmlns:msink="http://schemas.microsoft.com/ink/2010/main" type="inkDrawing" rotatedBoundingBox="15056,4534 18042,4564 18041,4615 15055,4585" shapeName="Other"/>
        </emma:interpretation>
      </emma:emma>
    </inkml:annotationXML>
    <inkml:trace contextRef="#ctx0" brushRef="#br0">0 19 256 0,'0'0'4729'0,"0"0"-3193"16,0 0 248-16,0 0-15 15,0 0 207-15,0 0 97 16,0 0-417 0,0 0-264-16,0 0-288 0,0 0-303 15,0 0-265-15,0 0-200 16,0 0-104-16,0 0-64 0,0 0-64 16,0 0-88-16,0 0 40 15,0 0 16-15,12 0 48 16,7 0 0-16,-1 0-24 15,-5 0 24-15,4 0 8 16,2 0-40 0,-6 0-32-16,4 0-8 0,-4 0-32 15,0 0-8-15,-2 0 8 16,8 0 32-16,-6 0-48 16,4-4 16-16,2 4-8 0,5 0 8 15,-5-5-8-15,-1 5 0 16,1 0-8-1,-6 0 8-15,-2 0 0 16,1 0 8-16,1 0-8 16,-2 0 0-16,2 0 0 15,6 0 0-15,-8 0-8 0,2 0 8 16,0 0 0-16,4 0 0 16,-4 0 0-16,0 0-8 15,4 0 8-15,-4 0-8 16,0 0 0-16,-1 0 0 15,6 0 8 1,-6 0 0-16,0 0-8 0,7 0 8 16,-7 0-8-16,6 0 8 15,-5 0-8-15,6 0 8 0,-2 0-8 16,-4 0 0-16,4 0 0 16,-4 0 0-16,13 0 0 31,-9 0 0-31,2 0 8 0,-1 0-8 15,7 0 8-15,-1 0-8 16,1 0 0-16,-7 0 0 16,1 0 0-16,-2 0 8 0,2 0-8 15,-1 0-8-15,1 0 0 16,-1 0 8-16,1 5 0 16,0-5 0-16,5 0 0 15,-1 0 0-15,-4 0-8 0,1 0 8 31,3 4-8-31,1-4 8 0,-5 0 8 16,-6 0-8-16,5 0 0 16,1 5 0-16,-7-5 8 0,6 0-8 15,-5 0 8-15,4 0-8 16,2 4 0-16,0-4 0 16,5 0 8-1,-6 0-8-15,7 0 0 0,-7 0 0 16,1 6 48-1,0-6-48-15,-2 0-8 0,-4 0 8 16,0 0 40-16,-2 0-32 16,1 0-8-16,1 0-8 15,-2 0 0-15,2 0 8 16,0 0 0-16,4 0 16 0,-4 0-8 16,0 0 0-1,-1 0-8-15,6 0-8 16,-5 0 8-16,4 0 16 15,2 0-8-15,-6 5-8 16,4-5 8-16,2 0-8 0,-1 0 0 16,1 0 8-16,-1 0-8 15,-6 0 8-15,1 0-8 16,0 0 8-16,-9 0 0 16,9 0-8-16,-6 0 0 15,5 0 8 1,-1 0-8-16,2 0 8 0,0 0-8 15,0 0 8-15,4 0-8 16,-4 0 0-16,4 0 0 16,-4 0 0-16,6 0 8 0,-1 0-8 15,1 0 0-15,-2 0 0 16,2 0 8 0,0 0-8-16,-1 0 0 0,-5 0 0 15,-1 0 8 1,-7 0-8-16,8 0-8 0,-1 0 8 15,-5 0 0-15,4 0 8 16,2 0-8-16,-1 0 0 16,-5 0 0-16,10 0 8 15,2 0 0-15,-1 0-8 16,1 0-8-16,5 0 8 16,-5 0 8-16,5 0-8 15,1 5 8-15,-1-5-8 16,1 0 0-16,-1 0 0 15,0 0 8-15,-11 0-8 0,0 0 8 16,-7 0-8-16,0 0 0 16,-1 0 8-1,-5 0-8-15,6 0 8 16,1 0-8-16,-1 0 0 16,0 0-8-16,6 0 16 15,0 0-16-15,-5 0-24 0,5 0 32 16,0 0 0-16,-6 0 8 15,7 0 0-15,-7 0-8 0,7 0-8 16,-2-5 8-16,-5 5 8 16,1 0 0-16,5 0-8 15,-5 0 0 1,-3 0-8-16,9 0 0 16,-13 0 8-16,6 0-8 15,1 0 8-15,-1 0-8 0,1 0 8 16,-3 0 0-16,3 0 0 15,-1 0 0-15,7 0 8 16,-7 0-8-16,5 0 0 0,-4 0 0 16,-1 0 0-1,0 0 8 1,1 0-8-16,5 0 8 0,-7 0-8 0,2 0 0 16,5 0 0-1,-5-5 0-15,-1 5 0 16,5 0 0-16,-5 0 0 15,1 0 8-15,-7 0-8 0,6 0 0 16,-6 0-8-16,7 0 8 16,-1 0 0-16,-6 0 0 15,6-6 0-15,-1 6 8 16,1 0-8 0,1 0 0-16,-7 0 0 0,0 0 0 15,6 0 0-15,-6 0 0 16,0 0 0-16,0 0 0 0,0 0 0 15,0 0 0-15,7 0 0 16,-1 0 8 0,-6 0-8-16,6 0 0 15,-1 0 0-15,1 0 0 0,-6 0 16 16,7 0 64 0,-7 0 80-16,0 0 48 15,0 0 24-15,0 0-64 0,0 0-24 16,0 0-96-16,0 0 8 15,0 0-40-15,6 0-8 16,-6 0 56-16,6 0-56 0,-6-4-8 16,7 4 96-1,-7 0-80 1,0 0 56-16,0 0-16 0,0 0 9 16,0 0-17-16,0 0-40 15,0 0 40-15,0 0-48 16,0 0 0-16,0 0-297 0,-7-9-591 15,-5 4-1928 1,-12-5-8875-16</inkml:trace>
  </inkml:traceGroup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1:37.628"/>
    </inkml:context>
    <inkml:brush xml:id="br0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6144CC52-740F-4F77-8887-E7D136A85F2C}" emma:medium="tactile" emma:mode="ink">
          <msink:context xmlns:msink="http://schemas.microsoft.com/ink/2010/main" type="inkDrawing" rotatedBoundingBox="1180,5706 1354,4833 1470,4856 1295,5729" semanticType="verticalRange" shapeName="Other">
            <msink:sourceLink direction="with" ref="{1029B0F8-5051-4FE8-B520-A58A56D7DCBD}"/>
            <msink:destinationLink direction="to" ref="{01965646-6899-4C17-B15A-D0F12ADB392E}"/>
          </msink:context>
        </emma:interpretation>
      </emma:emma>
    </inkml:annotationXML>
    <inkml:trace contextRef="#ctx0" brushRef="#br0">-1821-493 6849 0,'0'0'4769'0,"0"0"-3409"16,0 0 345-16,0 0-489 15,0 0-384-15,0 0-480 0,0 0-160 16,0 0 224-16,26 101 160 16,-20-42 17-16,-6 6-121 15,0 2-104-15,0 6-80 16,-6-3-96-16,-1-3-16 0,-5-3 16 16,-6-10 24-1,6-1-16-15,-6-4-80 16,-1-5 0-16,6-4-40 15,-4-11-80-15,4-11-48 16,0-2-464-16,7-6-440 0,-5-10-769 16,-2 0-2536-16,7-5-6881 0</inkml:trace>
  </inkml:traceGroup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2:10.567"/>
    </inkml:context>
    <inkml:brush xml:id="br0">
      <inkml:brushProperty name="width" value="0.06667" units="cm"/>
      <inkml:brushProperty name="height" value="0.06667" units="cm"/>
    </inkml:brush>
    <inkml:brush xml:id="br1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A7D1BF31-8BA3-40FF-869D-3A135E8EEB74}" emma:medium="tactile" emma:mode="ink">
          <msink:context xmlns:msink="http://schemas.microsoft.com/ink/2010/main" type="writingRegion" rotatedBoundingBox="1558,5880 10387,5851 10388,5946 1559,5976"/>
        </emma:interpretation>
      </emma:emma>
    </inkml:annotationXML>
    <inkml:traceGroup>
      <inkml:annotationXML>
        <emma:emma xmlns:emma="http://www.w3.org/2003/04/emma" version="1.0">
          <emma:interpretation id="{DB61B49E-128E-4A31-AF65-26481D82CAC8}" emma:medium="tactile" emma:mode="ink">
            <msink:context xmlns:msink="http://schemas.microsoft.com/ink/2010/main" type="paragraph" rotatedBoundingBox="1558,5880 10387,5851 10388,5946 1559,5976" alignmentLevel="1"/>
          </emma:interpretation>
        </emma:emma>
      </inkml:annotationXML>
      <inkml:traceGroup>
        <inkml:annotationXML>
          <emma:emma xmlns:emma="http://www.w3.org/2003/04/emma" version="1.0">
            <emma:interpretation id="{804BF401-5F61-4EA3-B82E-6DD563B3A6E7}" emma:medium="tactile" emma:mode="ink">
              <msink:context xmlns:msink="http://schemas.microsoft.com/ink/2010/main" type="line" rotatedBoundingBox="1558,5880 10387,5851 10388,5946 1559,5976"/>
            </emma:interpretation>
          </emma:emma>
        </inkml:annotationXML>
        <inkml:traceGroup>
          <inkml:annotationXML>
            <emma:emma xmlns:emma="http://www.w3.org/2003/04/emma" version="1.0">
              <emma:interpretation id="{9020B49D-893B-4D0F-A1E3-20D418579341}" emma:medium="tactile" emma:mode="ink">
                <msink:context xmlns:msink="http://schemas.microsoft.com/ink/2010/main" type="inkWord" rotatedBoundingBox="1558,5884 2960,5879 2961,5953 1559,5958"/>
              </emma:interpretation>
            </emma:emma>
          </inkml:annotationXML>
          <inkml:trace contextRef="#ctx0" brushRef="#br0">-1041 630 2960 0,'0'0'1016'16,"0"0"-576"-16,0 0 81 16,0 0-305-16,0 0-120 0,49 0-96 15,-43-6-609-15,-6 2-1687 16</inkml:trace>
          <inkml:trace contextRef="#ctx0" brushRef="#br0" timeOffset="343.39">-668 605 5521 0,'0'0'1224'16,"0"0"-680"-16,0 0-152 0,0 0-136 16,0 0 48-16,0 0-168 15,0 0-128-15,13-4-8 16,-7 4-176-16,5 0-960 16,-11 0-2905-16</inkml:trace>
          <inkml:trace contextRef="#ctx0" brushRef="#br0" timeOffset="602.4">-281 624 6161 0,'0'0'1856'0,"0"0"-776"16,0 0-375-16,0 0-425 15,0 0-144-15,0 0-120 0,0 0-16 16,36-4-368-16,-23 4-1193 16,4 0-2664-16</inkml:trace>
          <inkml:trace contextRef="#ctx0" brushRef="#br1" timeOffset="-28618.88">-1617 567 1216 0,'0'0'1072'0,"0"0"-152"16,0 0 64-16,0 4-119 15,0-4-25-15,0 0 112 0,0 0 120 16,0 0 248-1,0 0 129-15,0 0 71 0,0 0-24 16,0 0-127 0,0 0-17-16,0 0-256 15,0 0-304-15,0 0-39 0,0 0 7 16,0 0-144-16,0 0-24 16,0 0-16-1,0 0-96-15,0 0-104 0,0 0-64 16,0 0 0-16,0 0-64 15,0 0-103 1,0 0-81-16,0 0-64 0,0 0-8 16,17 0-56-16,2 0 64 15,18 0 8-15,0 0 56 0,6 0-8 16,-1 6-8-16,1-6-40 16,-6 3-8-1,-7-3 16-15,-4 0 32 0,-14 0-40 16,-1 0 56-1,-11 0-56-15,0 0-8 16,7 0 8-16,-7 0 56 0,0 0-64 16,0 0 16-16,0 0 32 15,0 0 0-15,0 0 8 16,0 0 8-16,0 0-16 16,0 0 0-16,0 0-48 15,0 0-80-15,0-3-1033 16,-7-7-3007-16,1 0-7555 0</inkml:trace>
        </inkml:traceGroup>
        <inkml:traceGroup>
          <inkml:annotationXML>
            <emma:emma xmlns:emma="http://www.w3.org/2003/04/emma" version="1.0">
              <emma:interpretation id="{E52D5445-0D16-445D-813A-2E52D739D123}" emma:medium="tactile" emma:mode="ink">
                <msink:context xmlns:msink="http://schemas.microsoft.com/ink/2010/main" type="inkWord" rotatedBoundingBox="3453,5941 3467,5940 3468,5955 3453,5956"/>
              </emma:interpretation>
              <emma:one-of disjunction-type="recognition" id="oneOf0">
                <emma:interpretation id="interp0" emma:lang="" emma:confidence="1">
                  <emma:literal/>
                </emma:interpretation>
              </emma:one-of>
            </emma:emma>
          </inkml:annotationXML>
          <inkml:trace contextRef="#ctx0" brushRef="#br0" timeOffset="835">277 615 4480 0,'0'0'1169'0,"0"0"79"16,0 0-520-16,0 0-480 15,0 0-160-15,0 0-88 16,0 0-616-16,0 0-1440 0</inkml:trace>
        </inkml:traceGroup>
        <inkml:traceGroup>
          <inkml:annotationXML>
            <emma:emma xmlns:emma="http://www.w3.org/2003/04/emma" version="1.0">
              <emma:interpretation id="{4743B48B-462E-4D39-8517-699F68C912C2}" emma:medium="tactile" emma:mode="ink">
                <msink:context xmlns:msink="http://schemas.microsoft.com/ink/2010/main" type="inkWord" rotatedBoundingBox="4021,5897 4089,5896 4090,5911 4022,5912"/>
              </emma:interpretation>
              <emma:one-of disjunction-type="recognition" id="oneOf1">
                <emma:interpretation id="interp1" emma:lang="" emma:confidence="1">
                  <emma:literal/>
                </emma:interpretation>
              </emma:one-of>
            </emma:emma>
          </inkml:annotationXML>
          <inkml:trace contextRef="#ctx0" brushRef="#br0" timeOffset="1105.58">846 586 4793 0,'0'0'1152'0,"0"0"400"16,0 0 80-16,0 0-623 15,0 0-561-15,0 0-312 0,0 0-136 16,43-15-368 0,-30 15-1409-16,-1 0-3552 15</inkml:trace>
        </inkml:traceGroup>
        <inkml:traceGroup>
          <inkml:annotationXML>
            <emma:emma xmlns:emma="http://www.w3.org/2003/04/emma" version="1.0">
              <emma:interpretation id="{99B9048B-B069-412F-B600-520A444B26A0}" emma:medium="tactile" emma:mode="ink">
                <msink:context xmlns:msink="http://schemas.microsoft.com/ink/2010/main" type="inkWord" rotatedBoundingBox="4671,5931 4714,5930 4715,5965 4672,5966"/>
              </emma:interpretation>
              <emma:one-of disjunction-type="recognition" id="oneOf2">
                <emma:interpretation id="interp2" emma:lang="" emma:confidence="1">
                  <emma:literal/>
                </emma:interpretation>
              </emma:one-of>
            </emma:emma>
          </inkml:annotationXML>
          <inkml:trace contextRef="#ctx0" brushRef="#br0" timeOffset="1380.25">1496 640 3872 0,'0'0'3993'0,"0"0"-2657"16,0 0-191-16,0 0-633 16,0 0-384-16,0 0-40 15,0 0-88-15,31-29-136 16,-25 23-1120-16,0 6-1649 0</inkml:trace>
        </inkml:traceGroup>
        <inkml:traceGroup>
          <inkml:annotationXML>
            <emma:emma xmlns:emma="http://www.w3.org/2003/04/emma" version="1.0">
              <emma:interpretation id="{005AA3E8-0A8F-46C4-B17A-F08F8913CA83}" emma:medium="tactile" emma:mode="ink">
                <msink:context xmlns:msink="http://schemas.microsoft.com/ink/2010/main" type="inkWord" rotatedBoundingBox="5194,5878 5208,5877 5209,5892 5194,5893"/>
              </emma:interpretation>
              <emma:one-of disjunction-type="recognition" id="oneOf3">
                <emma:interpretation id="interp3" emma:lang="" emma:confidence="1">
                  <emma:literal/>
                </emma:interpretation>
              </emma:one-of>
            </emma:emma>
          </inkml:annotationXML>
          <inkml:trace contextRef="#ctx0" brushRef="#br0" timeOffset="1629.04">2018 552 3776 0,'0'0'1977'16,"0"0"-937"-16,0 0-256 0,0 0-528 15,0 0-256-15,0 0-504 16,0 0-1176-16</inkml:trace>
        </inkml:traceGroup>
        <inkml:traceGroup>
          <inkml:annotationXML>
            <emma:emma xmlns:emma="http://www.w3.org/2003/04/emma" version="1.0">
              <emma:interpretation id="{E24DA4D2-C633-4BC4-A1D4-06C4C95A984D}" emma:medium="tactile" emma:mode="ink">
                <msink:context xmlns:msink="http://schemas.microsoft.com/ink/2010/main" type="inkWord" rotatedBoundingBox="5868,5927 5882,5926 5883,5941 5868,5942"/>
              </emma:interpretation>
              <emma:one-of disjunction-type="recognition" id="oneOf4">
                <emma:interpretation id="interp4" emma:lang="" emma:confidence="1">
                  <emma:literal/>
                </emma:interpretation>
              </emma:one-of>
            </emma:emma>
          </inkml:annotationXML>
          <inkml:trace contextRef="#ctx0" brushRef="#br0" timeOffset="1913.51">2692 601 6545 0,'0'0'1608'0,"0"0"-1024"0,0 0-328 16,0 0 0-16,0 0-168 15,0 0-88 1,0 0-664-16,0 0-1600 0</inkml:trace>
        </inkml:traceGroup>
        <inkml:traceGroup>
          <inkml:annotationXML>
            <emma:emma xmlns:emma="http://www.w3.org/2003/04/emma" version="1.0">
              <emma:interpretation id="{A5F8E206-90CC-47EC-8847-4BBA336C4B28}" emma:medium="tactile" emma:mode="ink">
                <msink:context xmlns:msink="http://schemas.microsoft.com/ink/2010/main" type="inkWord" rotatedBoundingBox="6645,5903 6657,5902 6658,5905 6646,5906"/>
              </emma:interpretation>
              <emma:one-of disjunction-type="recognition" id="oneOf5">
                <emma:interpretation id="interp5" emma:lang="" emma:confidence="0">
                  <emma:literal>.</emma:literal>
                </emma:interpretation>
                <emma:interpretation id="interp6" emma:lang="" emma:confidence="0">
                  <emma:literal>-</emma:literal>
                </emma:interpretation>
                <emma:interpretation id="interp7" emma:lang="" emma:confidence="0">
                  <emma:literal>r</emma:literal>
                </emma:interpretation>
                <emma:interpretation id="interp8" emma:lang="" emma:confidence="0">
                  <emma:literal>è</emma:literal>
                </emma:interpretation>
                <emma:interpretation id="interp9" emma:lang="" emma:confidence="0">
                  <emma:literal>'</emma:literal>
                </emma:interpretation>
              </emma:one-of>
            </emma:emma>
          </inkml:annotationXML>
          <inkml:trace contextRef="#ctx0" brushRef="#br0" timeOffset="2215.99">3470 580 3288 0,'0'0'2969'0,"0"0"-1145"16,0 0-47-16,0 0-481 16,0 0-632-16,0 0-504 15,0-3-160-15,0 3-936 16,6 0-1481-16,0 0-2336 0</inkml:trace>
        </inkml:traceGroup>
        <inkml:traceGroup>
          <inkml:annotationXML>
            <emma:emma xmlns:emma="http://www.w3.org/2003/04/emma" version="1.0">
              <emma:interpretation id="{B05280B1-1C9A-4197-A5CC-701EB6A2185B}" emma:medium="tactile" emma:mode="ink">
                <msink:context xmlns:msink="http://schemas.microsoft.com/ink/2010/main" type="inkWord" rotatedBoundingBox="7320,5922 7334,5921 7335,5936 7320,5937"/>
              </emma:interpretation>
              <emma:one-of disjunction-type="recognition" id="oneOf6">
                <emma:interpretation id="interp10" emma:lang="" emma:confidence="0">
                  <emma:literal>.</emma:literal>
                </emma:interpretation>
                <emma:interpretation id="interp11" emma:lang="" emma:confidence="0">
                  <emma:literal>,</emma:literal>
                </emma:interpretation>
                <emma:interpretation id="interp12" emma:lang="" emma:confidence="0">
                  <emma:literal>:</emma:literal>
                </emma:interpretation>
                <emma:interpretation id="interp13" emma:lang="" emma:confidence="0">
                  <emma:literal>-</emma:literal>
                </emma:interpretation>
                <emma:interpretation id="interp14" emma:lang="" emma:confidence="0">
                  <emma:literal>/</emma:literal>
                </emma:interpretation>
              </emma:one-of>
            </emma:emma>
          </inkml:annotationXML>
          <inkml:trace contextRef="#ctx0" brushRef="#br0" timeOffset="2566.71">4144 596 6953 0,'0'0'1744'15,"0"0"-1312"-15,0 0-368 16,0 0-64-16,0 0-528 0,0 0-864 16,0 0-2985-16</inkml:trace>
        </inkml:traceGroup>
        <inkml:traceGroup>
          <inkml:annotationXML>
            <emma:emma xmlns:emma="http://www.w3.org/2003/04/emma" version="1.0">
              <emma:interpretation id="{128ED9A0-AE05-4E55-8901-B43C50F9781D}" emma:medium="tactile" emma:mode="ink">
                <msink:context xmlns:msink="http://schemas.microsoft.com/ink/2010/main" type="inkWord" rotatedBoundingBox="7860,5912 7874,5911 7875,5926 7860,5927"/>
              </emma:interpretation>
              <emma:one-of disjunction-type="recognition" id="oneOf7">
                <emma:interpretation id="interp15" emma:lang="" emma:confidence="0">
                  <emma:literal>.</emma:literal>
                </emma:interpretation>
                <emma:interpretation id="interp16" emma:lang="" emma:confidence="0">
                  <emma:literal>,</emma:literal>
                </emma:interpretation>
                <emma:interpretation id="interp17" emma:lang="" emma:confidence="0">
                  <emma:literal>:</emma:literal>
                </emma:interpretation>
                <emma:interpretation id="interp18" emma:lang="" emma:confidence="0">
                  <emma:literal>-</emma:literal>
                </emma:interpretation>
                <emma:interpretation id="interp19" emma:lang="" emma:confidence="0">
                  <emma:literal>/</emma:literal>
                </emma:interpretation>
              </emma:one-of>
            </emma:emma>
          </inkml:annotationXML>
          <inkml:trace contextRef="#ctx0" brushRef="#br0" timeOffset="2717.83">4684 586 4536 0,'0'0'1625'15,"0"0"-1241"-15,0 0-384 0,0 0 0 16,0 0-288-16,0 0-1537 0</inkml:trace>
        </inkml:traceGroup>
        <inkml:traceGroup>
          <inkml:annotationXML>
            <emma:emma xmlns:emma="http://www.w3.org/2003/04/emma" version="1.0">
              <emma:interpretation id="{25A37CFA-A765-4733-833B-42C51DBF6F6C}" emma:medium="tactile" emma:mode="ink">
                <msink:context xmlns:msink="http://schemas.microsoft.com/ink/2010/main" type="inkWord" rotatedBoundingBox="8565,5906 8579,5905 8580,5920 8565,5921"/>
              </emma:interpretation>
              <emma:one-of disjunction-type="recognition" id="oneOf8">
                <emma:interpretation id="interp20" emma:lang="" emma:confidence="0">
                  <emma:literal>.</emma:literal>
                </emma:interpretation>
                <emma:interpretation id="interp21" emma:lang="" emma:confidence="0">
                  <emma:literal>,</emma:literal>
                </emma:interpretation>
                <emma:interpretation id="interp22" emma:lang="" emma:confidence="0">
                  <emma:literal>:</emma:literal>
                </emma:interpretation>
                <emma:interpretation id="interp23" emma:lang="" emma:confidence="0">
                  <emma:literal>-</emma:literal>
                </emma:interpretation>
                <emma:interpretation id="interp24" emma:lang="" emma:confidence="0">
                  <emma:literal>/</emma:literal>
                </emma:interpretation>
              </emma:one-of>
            </emma:emma>
          </inkml:annotationXML>
          <inkml:trace contextRef="#ctx0" brushRef="#br0" timeOffset="3030.65">5389 580 6105 0,'0'0'1872'0,"0"0"-1400"15,0 0-320-15,0 0-88 16,0 0-64 0,0 0-600-16,0 0-1496 0</inkml:trace>
        </inkml:traceGroup>
        <inkml:traceGroup>
          <inkml:annotationXML>
            <emma:emma xmlns:emma="http://www.w3.org/2003/04/emma" version="1.0">
              <emma:interpretation id="{4B5130D3-3C66-42DA-A507-96F62298FB03}" emma:medium="tactile" emma:mode="ink">
                <msink:context xmlns:msink="http://schemas.microsoft.com/ink/2010/main" type="inkWord" rotatedBoundingBox="9086,5878 9100,5877 9101,5892 9086,5893"/>
              </emma:interpretation>
              <emma:one-of disjunction-type="recognition" id="oneOf9">
                <emma:interpretation id="interp25" emma:lang="" emma:confidence="0">
                  <emma:literal>.</emma:literal>
                </emma:interpretation>
                <emma:interpretation id="interp26" emma:lang="" emma:confidence="0">
                  <emma:literal>,</emma:literal>
                </emma:interpretation>
                <emma:interpretation id="interp27" emma:lang="" emma:confidence="0">
                  <emma:literal>:</emma:literal>
                </emma:interpretation>
                <emma:interpretation id="interp28" emma:lang="" emma:confidence="0">
                  <emma:literal>-</emma:literal>
                </emma:interpretation>
                <emma:interpretation id="interp29" emma:lang="" emma:confidence="0">
                  <emma:literal>/</emma:literal>
                </emma:interpretation>
              </emma:one-of>
            </emma:emma>
          </inkml:annotationXML>
          <inkml:trace contextRef="#ctx0" brushRef="#br0" timeOffset="3181.1">5910 552 5761 0,'0'0'1144'0,"0"0"-680"16,0 0-344-16,0 0-120 16,0 0-1016-16,0 0-4313 0</inkml:trace>
        </inkml:traceGroup>
        <inkml:traceGroup>
          <inkml:annotationXML>
            <emma:emma xmlns:emma="http://www.w3.org/2003/04/emma" version="1.0">
              <emma:interpretation id="{58B03D36-761F-49FF-A66E-7F30E6B0E3B6}" emma:medium="tactile" emma:mode="ink">
                <msink:context xmlns:msink="http://schemas.microsoft.com/ink/2010/main" type="inkWord" rotatedBoundingBox="9514,5854 9529,5854 9529,5869 9514,5869">
                  <msink:destinationLink direction="with" ref="{6C416B32-F9DF-4417-9453-7992D59A1724}"/>
                </msink:context>
              </emma:interpretation>
            </emma:emma>
          </inkml:annotationXML>
          <inkml:trace contextRef="#ctx0" brushRef="#br0" timeOffset="3345.97">6338 528 4504 0,'0'0'1265'0,"0"0"-849"15,0 0-296 1,0 0-120-16,0 0-176 0,0 0-992 16,0 0-2033-16</inkml:trace>
        </inkml:traceGroup>
        <inkml:traceGroup>
          <inkml:annotationXML>
            <emma:emma xmlns:emma="http://www.w3.org/2003/04/emma" version="1.0">
              <emma:interpretation id="{B80E0C41-FB8A-47AF-B785-E292B636FE2B}" emma:medium="tactile" emma:mode="ink">
                <msink:context xmlns:msink="http://schemas.microsoft.com/ink/2010/main" type="inkWord" rotatedBoundingBox="9931,5878 9968,5877 9969,5882 9932,5882">
                  <msink:destinationLink direction="with" ref="{6C416B32-F9DF-4417-9453-7992D59A1724}"/>
                </msink:context>
              </emma:interpretation>
            </emma:emma>
          </inkml:annotationXML>
          <inkml:trace contextRef="#ctx0" brushRef="#br0" timeOffset="3541.92">6756 557 6105 0,'0'0'1792'0,"0"0"-512"16,0 0-687-16,0 0-465 0,0 0-128 15,0 0-913-15,0 0-823 16,24-5-64-16,-11 5-1241 16</inkml:trace>
        </inkml:traceGroup>
        <inkml:traceGroup>
          <inkml:annotationXML>
            <emma:emma xmlns:emma="http://www.w3.org/2003/04/emma" version="1.0">
              <emma:interpretation id="{62C34DA3-60D8-4E14-A1D9-2A04A0F42FB7}" emma:medium="tactile" emma:mode="ink">
                <msink:context xmlns:msink="http://schemas.microsoft.com/ink/2010/main" type="inkWord" rotatedBoundingBox="10373,5897 10387,5896 10388,5911 10373,5912"/>
              </emma:interpretation>
            </emma:emma>
          </inkml:annotationXML>
          <inkml:trace contextRef="#ctx0" brushRef="#br0" timeOffset="3697.96">7197 571 7537 0,'0'0'2041'0,"0"0"-633"16,0 0-968-1,0 0-440-15,0 0-1200 0,0 0-6562 16</inkml:trace>
        </inkml:traceGroup>
      </inkml:traceGroup>
    </inkml:traceGroup>
  </inkml:traceGroup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1:28.266"/>
    </inkml:context>
    <inkml:brush xml:id="br0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01965646-6899-4C17-B15A-D0F12ADB392E}" emma:medium="tactile" emma:mode="ink">
          <msink:context xmlns:msink="http://schemas.microsoft.com/ink/2010/main" type="inkDrawing" rotatedBoundingBox="1164,5087 1905,4935 1998,5386 1257,5539" semanticType="callout" shapeName="Other">
            <msink:sourceLink direction="to" ref="{442BF2A2-28A6-40BD-86DE-79E0D441D7E3}"/>
            <msink:sourceLink direction="to" ref="{6144CC52-740F-4F77-8887-E7D136A85F2C}"/>
          </msink:context>
        </emma:interpretation>
      </emma:emma>
    </inkml:annotationXML>
    <inkml:trace contextRef="#ctx0" brushRef="#br0">-1606-312 4064 0,'0'0'1497'16,"0"0"-713"-16,0 0 552 0,0 0 369 16,0 0 31-1,0 0 104-15,0 0 89 16,-5 13-353-16,-1 2-336 0,-13 5-223 16,6 5-353-16,-4-2-232 15,-2 8-128-15,1-3-96 16,-7 1-48-16,1 6-48 0,-6-6-32 15,-2 4 8 1,2 3-80 0,-1-7 56-16,6-5-56 0,7-9 48 15,6 0-48-15,5-11 0 16,1 0 0-16,6-4 0 0,0 0 64 16,0 0-64-16,0 0 72 15,0 0 56-15,0 0-128 16,6-13-8-16,20-12 0 15,-2-4-8-15,19-14 0 16,6-7 0 0,11 1 0-16,2 0 0 0,0 0-8 15,-14 10 8-15,-5 5 0 16,-11 16 8-16,-8-2 0 16,-12 4 0-1,6 6 8-15,-12 6 8 0,0 0-8 16,1-1 0-16,-7 5-8 15,0 0-8-15,0 0-96 16,6 0 96-16,5 23 8 16,8 7 128-16,0 10 136 15,-1 8-72-15,7 5-40 0,-7 1-32 16,7-10-48-16,-7-6-24 16,1-2-32-16,-2-12-8 15,-4-5 40-15,-6-9-32 16,-1-5-8-1,-6-5 40-15,0 0 16 16,0 0-16-16,6 0 24 0,-6 0-72 16,0 0-104-16,0-19-968 15,0 0-2961-15,0 3-8906 16</inkml:trace>
  </inkml:traceGroup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3:28.642"/>
    </inkml:context>
    <inkml:brush xml:id="br0">
      <inkml:brushProperty name="width" value="0.06667" units="cm"/>
      <inkml:brushProperty name="height" value="0.06667" units="cm"/>
      <inkml:brushProperty name="color" value="#3165BB"/>
    </inkml:brush>
  </inkml:definitions>
  <inkml:traceGroup>
    <inkml:annotationXML>
      <emma:emma xmlns:emma="http://www.w3.org/2003/04/emma" version="1.0">
        <emma:interpretation id="{B5BA7EBA-1F16-4A58-8C0D-CCBBDC54C4CD}" emma:medium="tactile" emma:mode="ink">
          <msink:context xmlns:msink="http://schemas.microsoft.com/ink/2010/main" type="writingRegion" rotatedBoundingBox="3253,9188 9969,5830 10023,5938 3307,9296">
            <msink:destinationLink direction="with" ref="{6C416B32-F9DF-4417-9453-7992D59A1724}"/>
          </msink:context>
        </emma:interpretation>
      </emma:emma>
    </inkml:annotationXML>
    <inkml:traceGroup>
      <inkml:annotationXML>
        <emma:emma xmlns:emma="http://www.w3.org/2003/04/emma" version="1.0">
          <emma:interpretation id="{D4D7A9D6-8E19-4F19-B440-8B595B321256}" emma:medium="tactile" emma:mode="ink">
            <msink:context xmlns:msink="http://schemas.microsoft.com/ink/2010/main" type="paragraph" rotatedBoundingBox="3253,9188 9969,5830 10023,5938 3307,9296" alignmentLevel="1"/>
          </emma:interpretation>
        </emma:emma>
      </inkml:annotationXML>
      <inkml:traceGroup>
        <inkml:annotationXML>
          <emma:emma xmlns:emma="http://www.w3.org/2003/04/emma" version="1.0">
            <emma:interpretation id="{5593E04D-8067-45FC-92C3-7DBAA345A590}" emma:medium="tactile" emma:mode="ink">
              <msink:context xmlns:msink="http://schemas.microsoft.com/ink/2010/main" type="line" rotatedBoundingBox="3253,9188 9969,5830 10023,5938 3307,9296"/>
            </emma:interpretation>
          </emma:emma>
        </inkml:annotationXML>
        <inkml:traceGroup>
          <inkml:annotationXML>
            <emma:emma xmlns:emma="http://www.w3.org/2003/04/emma" version="1.0">
              <emma:interpretation id="{58BF9968-16A7-43AE-9CC8-CC7D1ADED63F}" emma:medium="tactile" emma:mode="ink">
                <msink:context xmlns:msink="http://schemas.microsoft.com/ink/2010/main" type="inkWord" rotatedBoundingBox="3261,9203 3710,8979 3729,9018 3281,9243"/>
              </emma:interpretation>
              <emma:one-of disjunction-type="recognition" id="oneOf0">
                <emma:interpretation id="interp0" emma:lang="" emma:confidence="1">
                  <emma:literal/>
                </emma:interpretation>
              </emma:one-of>
            </emma:emma>
          </inkml:annotationXML>
          <inkml:trace contextRef="#ctx0" brushRef="#br0">105 3917 72 0,'0'0'7033'16,"0"0"-5785"-16,0 0 129 16,0 0 31-16,0 0-216 15,0 0-120-15,0 0-143 16,0-4-409-16,0 4-176 16,0-5-32-1,6 5 8-15,-6-5-24 0,0 5-104 16,7-5-88-16,-7 5-40 15,6-5-56-15,-1 0-8 16,1 0-200-16,7-5-560 16,0 1-1185-16,4-11-879 0,9 5-1065 15,-15 1-1024 1</inkml:trace>
          <inkml:trace contextRef="#ctx0" brushRef="#br0" timeOffset="315.31">423 3712 4905 0,'0'0'1168'0,"0"0"-488"16,0 0 232 0,0 0-176-16,0 0-272 0,0 0-256 15,0 0-128-15,75-34-80 16,-64 24-264-16,2 5-880 0,-1-5-1408 15</inkml:trace>
        </inkml:traceGroup>
        <inkml:traceGroup>
          <inkml:annotationXML>
            <emma:emma xmlns:emma="http://www.w3.org/2003/04/emma" version="1.0">
              <emma:interpretation id="{367A116B-819C-4C32-8FF6-DDE96EABC060}" emma:medium="tactile" emma:mode="ink">
                <msink:context xmlns:msink="http://schemas.microsoft.com/ink/2010/main" type="inkWord" rotatedBoundingBox="4143,8774 4266,8712 4274,8727 4150,8789"/>
              </emma:interpretation>
              <emma:one-of disjunction-type="recognition" id="oneOf1">
                <emma:interpretation id="interp1" emma:lang="" emma:confidence="1">
                  <emma:literal/>
                </emma:interpretation>
              </emma:one-of>
            </emma:emma>
          </inkml:annotationXML>
          <inkml:trace contextRef="#ctx0" brushRef="#br0" timeOffset="681.95">975 3463 6849 0,'0'0'1656'0,"0"0"-415"16,0 0-257-16,0 0-360 0,0 0-328 16,0 0-128-16,0 0-168 15,74-54-144-15,-56 44-848 16,-5 5-1537-16,-1 0-3688 0</inkml:trace>
        </inkml:traceGroup>
        <inkml:traceGroup>
          <inkml:annotationXML>
            <emma:emma xmlns:emma="http://www.w3.org/2003/04/emma" version="1.0">
              <emma:interpretation id="{0C78D5DB-DC47-4505-BCA2-7D079E1A297C}" emma:medium="tactile" emma:mode="ink">
                <msink:context xmlns:msink="http://schemas.microsoft.com/ink/2010/main" type="inkWord" rotatedBoundingBox="4660,8520 4807,8447 4818,8470 4672,8544"/>
              </emma:interpretation>
              <emma:one-of disjunction-type="recognition" id="oneOf2">
                <emma:interpretation id="interp2" emma:lang="" emma:confidence="1">
                  <emma:literal/>
                </emma:interpretation>
              </emma:one-of>
            </emma:emma>
          </inkml:annotationXML>
          <inkml:trace contextRef="#ctx0" brushRef="#br0" timeOffset="1047.32">1496 3218 5961 0,'0'0'3088'0,"0"0"-2079"0,0 0-161 16,0 0 64-1,0 0 208-15,0 0-304 0,0 0-359 16,67-53-353 0,-54 49-56-16,-7-2-48 15,1 2-529-15,5-7-871 0,6 1-1440 16,-6 1-4018-16</inkml:trace>
        </inkml:traceGroup>
        <inkml:traceGroup>
          <inkml:annotationXML>
            <emma:emma xmlns:emma="http://www.w3.org/2003/04/emma" version="1.0">
              <emma:interpretation id="{495B894D-D6AD-4ED7-B6BA-9AD171583E1F}" emma:medium="tactile" emma:mode="ink">
                <msink:context xmlns:msink="http://schemas.microsoft.com/ink/2010/main" type="inkWord" rotatedBoundingBox="5250,8272 5381,8205 5385,8213 5254,8280"/>
              </emma:interpretation>
              <emma:one-of disjunction-type="recognition" id="oneOf3">
                <emma:interpretation id="interp3" emma:lang="" emma:confidence="1">
                  <emma:literal/>
                </emma:interpretation>
              </emma:one-of>
            </emma:emma>
          </inkml:annotationXML>
          <inkml:trace contextRef="#ctx0" brushRef="#br0" timeOffset="1309.84">2078 2954 8129 0,'0'0'2153'0,"0"0"-1513"15,0 0-72-15,0 0 128 16,0 0-224-16,0 0-280 16,0 0-192-16,86-53 0 0,-73 49-576 15,4-6-1016 1,-4 5-2497-16</inkml:trace>
        </inkml:traceGroup>
        <inkml:traceGroup>
          <inkml:annotationXML>
            <emma:emma xmlns:emma="http://www.w3.org/2003/04/emma" version="1.0">
              <emma:interpretation id="{9EEBAF20-E151-43A3-8AA8-A54E0AC746EC}" emma:medium="tactile" emma:mode="ink">
                <msink:context xmlns:msink="http://schemas.microsoft.com/ink/2010/main" type="inkWord" rotatedBoundingBox="5981,7905 6118,7835 6140,7879 6003,7948"/>
              </emma:interpretation>
              <emma:one-of disjunction-type="recognition" id="oneOf4">
                <emma:interpretation id="interp4" emma:lang="" emma:confidence="1">
                  <emma:literal/>
                </emma:interpretation>
              </emma:one-of>
            </emma:emma>
          </inkml:annotationXML>
          <inkml:trace contextRef="#ctx0" brushRef="#br0" timeOffset="1609.57">2827 2623 6409 0,'0'0'2288'16,"0"0"-639"-1,0 0-105-15,0 0-104 0,0 0-607 16,0 0-417-1,0 0-240-15,61-64-104 16,-55 55-72-16,7 3-136 0,-2-8-857 16,2 3-1311-16,-1 2-3929 15</inkml:trace>
        </inkml:traceGroup>
        <inkml:traceGroup>
          <inkml:annotationXML>
            <emma:emma xmlns:emma="http://www.w3.org/2003/04/emma" version="1.0">
              <emma:interpretation id="{9B78865B-A82B-421B-BE99-B59683A3AD76}" emma:medium="tactile" emma:mode="ink">
                <msink:context xmlns:msink="http://schemas.microsoft.com/ink/2010/main" type="inkWord" rotatedBoundingBox="6568,7565 6728,7484 6745,7517 6585,7598"/>
              </emma:interpretation>
              <emma:one-of disjunction-type="recognition" id="oneOf5">
                <emma:interpretation id="interp5" emma:lang="" emma:confidence="1">
                  <emma:literal/>
                </emma:interpretation>
              </emma:one-of>
            </emma:emma>
          </inkml:annotationXML>
          <inkml:trace contextRef="#ctx0" brushRef="#br0" timeOffset="1891.76">3409 2272 4825 0,'0'0'4897'0,"0"0"-3769"0,0 0 160 15,0 0-264-15,0 0-168 16,0 0-263-16,0 0-217 16,0 0-320-16,97-89-56 15,-90 89-280-15,5-10-793 0,7 5-1607 16,-8 0-3161 0</inkml:trace>
        </inkml:traceGroup>
        <inkml:traceGroup>
          <inkml:annotationXML>
            <emma:emma xmlns:emma="http://www.w3.org/2003/04/emma" version="1.0">
              <emma:interpretation id="{BB30057B-E529-4493-97A5-1C9DE8F81CC8}" emma:medium="tactile" emma:mode="ink">
                <msink:context xmlns:msink="http://schemas.microsoft.com/ink/2010/main" type="inkWord" rotatedBoundingBox="7142,7245 7294,7169 7305,7192 7154,7269"/>
              </emma:interpretation>
              <emma:one-of disjunction-type="recognition" id="oneOf6">
                <emma:interpretation id="interp6" emma:lang="" emma:confidence="0">
                  <emma:literal>-</emma:literal>
                </emma:interpretation>
                <emma:interpretation id="interp7" emma:lang="" emma:confidence="0">
                  <emma:literal>.</emma:literal>
                </emma:interpretation>
                <emma:interpretation id="interp8" emma:lang="" emma:confidence="0">
                  <emma:literal>è</emma:literal>
                </emma:interpretation>
                <emma:interpretation id="interp9" emma:lang="" emma:confidence="0">
                  <emma:literal>_</emma:literal>
                </emma:interpretation>
                <emma:interpretation id="interp10" emma:lang="" emma:confidence="0">
                  <emma:literal>é</emma:literal>
                </emma:interpretation>
              </emma:one-of>
            </emma:emma>
          </inkml:annotationXML>
          <inkml:trace contextRef="#ctx0" brushRef="#br0" timeOffset="2160.07">3978 1943 5641 0,'0'0'4273'16,"0"0"-2689"-16,0 0 32 16,0 0-351-1,0 0-377-15,0 0-360 16,93-72-352-16,-87 67-176 0,13-6-664 16,-8 6-1249-1,2 2-3392-15</inkml:trace>
        </inkml:traceGroup>
        <inkml:traceGroup>
          <inkml:annotationXML>
            <emma:emma xmlns:emma="http://www.w3.org/2003/04/emma" version="1.0">
              <emma:interpretation id="{0C9395C5-3509-4441-B11E-CD56679BD953}" emma:medium="tactile" emma:mode="ink">
                <msink:context xmlns:msink="http://schemas.microsoft.com/ink/2010/main" type="inkWord" rotatedBoundingBox="7891,6885 8070,6796 8086,6828 7908,6918"/>
              </emma:interpretation>
              <emma:one-of disjunction-type="recognition" id="oneOf7">
                <emma:interpretation id="interp11" emma:lang="" emma:confidence="0">
                  <emma:literal>-</emma:literal>
                </emma:interpretation>
                <emma:interpretation id="interp12" emma:lang="" emma:confidence="0">
                  <emma:literal>.</emma:literal>
                </emma:interpretation>
                <emma:interpretation id="interp13" emma:lang="" emma:confidence="0">
                  <emma:literal>è</emma:literal>
                </emma:interpretation>
                <emma:interpretation id="interp14" emma:lang="" emma:confidence="0">
                  <emma:literal>_</emma:literal>
                </emma:interpretation>
                <emma:interpretation id="interp15" emma:lang="" emma:confidence="0">
                  <emma:literal>é</emma:literal>
                </emma:interpretation>
              </emma:one-of>
            </emma:emma>
          </inkml:annotationXML>
          <inkml:trace contextRef="#ctx0" brushRef="#br0" timeOffset="2470.77">4732 1592 9754 0,'0'0'2728'16,"0"0"-1087"-16,0 0-505 0,0 0-216 15,0 0-208-15,0 0-408 16,0 0-176-16,105-93-128 15,-92 93-40-15,-2-9-712 0,8 4-1392 32,0 0-2601-32</inkml:trace>
        </inkml:traceGroup>
        <inkml:traceGroup>
          <inkml:annotationXML>
            <emma:emma xmlns:emma="http://www.w3.org/2003/04/emma" version="1.0">
              <emma:interpretation id="{F0C66582-4827-4566-BF14-258BF8F6BABA}" emma:medium="tactile" emma:mode="ink">
                <msink:context xmlns:msink="http://schemas.microsoft.com/ink/2010/main" type="inkWord" rotatedBoundingBox="8570,6560 8742,6433 8754,6448 8582,6576"/>
              </emma:interpretation>
              <emma:one-of disjunction-type="recognition" id="oneOf8">
                <emma:interpretation id="interp16" emma:lang="" emma:confidence="0">
                  <emma:literal>-</emma:literal>
                </emma:interpretation>
                <emma:interpretation id="interp17" emma:lang="" emma:confidence="0">
                  <emma:literal>.</emma:literal>
                </emma:interpretation>
                <emma:interpretation id="interp18" emma:lang="" emma:confidence="0">
                  <emma:literal>è</emma:literal>
                </emma:interpretation>
                <emma:interpretation id="interp19" emma:lang="" emma:confidence="0">
                  <emma:literal>_</emma:literal>
                </emma:interpretation>
                <emma:interpretation id="interp20" emma:lang="" emma:confidence="0">
                  <emma:literal>é</emma:literal>
                </emma:interpretation>
              </emma:one-of>
            </emma:emma>
          </inkml:annotationXML>
          <inkml:trace contextRef="#ctx0" brushRef="#br0" timeOffset="2761.51">5406 1250 7009 0,'0'0'4113'0,"0"0"-2433"16,0 0 273-16,0 0-289 15,0 0-512 1,0 0-536-16,0 0-296 0,0 0-200 16,86-83-80-1,-79 73-40-15,5 5-528 16,12-4-1160-16,2-1-2473 0,-9 0-1656 16</inkml:trace>
        </inkml:traceGroup>
        <inkml:traceGroup>
          <inkml:annotationXML>
            <emma:emma xmlns:emma="http://www.w3.org/2003/04/emma" version="1.0">
              <emma:interpretation id="{54906EF9-B12E-48A4-929E-3D021AF85157}" emma:medium="tactile" emma:mode="ink">
                <msink:context xmlns:msink="http://schemas.microsoft.com/ink/2010/main" type="inkWord" rotatedBoundingBox="8998,6329 9152,6232 9159,6243 9005,6341"/>
              </emma:interpretation>
              <emma:one-of disjunction-type="recognition" id="oneOf9">
                <emma:interpretation id="interp21" emma:lang="" emma:confidence="0">
                  <emma:literal>-</emma:literal>
                </emma:interpretation>
                <emma:interpretation id="interp22" emma:lang="" emma:confidence="0">
                  <emma:literal>.</emma:literal>
                </emma:interpretation>
                <emma:interpretation id="interp23" emma:lang="" emma:confidence="0">
                  <emma:literal>_</emma:literal>
                </emma:interpretation>
                <emma:interpretation id="interp24" emma:lang="" emma:confidence="0">
                  <emma:literal>è</emma:literal>
                </emma:interpretation>
                <emma:interpretation id="interp25" emma:lang="" emma:confidence="0">
                  <emma:literal>é</emma:literal>
                </emma:interpretation>
              </emma:one-of>
            </emma:emma>
          </inkml:annotationXML>
          <inkml:trace contextRef="#ctx0" brushRef="#br0" timeOffset="3071.06">5829 1015 2712 0,'0'0'6481'16,"0"0"-4464"-16,0 0 391 0,0 0-343 15,0 0-729-15,0 0-712 16,0 0-352-16,75-57-168 16,-64 47-104-16,2-1-344 15,12 6-984-15,-14 0-2953 0,9-4-3441 0</inkml:trace>
        </inkml:traceGroup>
        <inkml:traceGroup>
          <inkml:annotationXML>
            <emma:emma xmlns:emma="http://www.w3.org/2003/04/emma" version="1.0">
              <emma:interpretation id="{5855874D-6772-4CEB-8A26-4418DB03DB66}" emma:medium="tactile" emma:mode="ink">
                <msink:context xmlns:msink="http://schemas.microsoft.com/ink/2010/main" type="inkWord" rotatedBoundingBox="9510,6123 9994,5880 10019,5930 9535,6172"/>
              </emma:interpretation>
              <emma:one-of disjunction-type="recognition" id="oneOf10">
                <emma:interpretation id="interp26" emma:lang="" emma:confidence="0">
                  <emma:literal>..</emma:literal>
                </emma:interpretation>
                <emma:interpretation id="interp27" emma:lang="" emma:confidence="0">
                  <emma:literal>.</emma:literal>
                </emma:interpretation>
                <emma:interpretation id="interp28" emma:lang="" emma:confidence="0">
                  <emma:literal>- -</emma:literal>
                </emma:interpretation>
                <emma:interpretation id="interp29" emma:lang="" emma:confidence="0">
                  <emma:literal>- _</emma:literal>
                </emma:interpretation>
                <emma:interpretation id="interp30" emma:lang="" emma:confidence="0">
                  <emma:literal>- .</emma:literal>
                </emma:interpretation>
              </emma:one-of>
            </emma:emma>
          </inkml:annotationXML>
          <inkml:trace contextRef="#ctx0" brushRef="#br0" timeOffset="3296.16">6344 816 7217 0,'0'0'2793'15,"0"0"-393"-15,0 0-191 16,0 0-745-16,0 0-800 0,0 0-464 16,0 0-200-16,63-55-400 15,-51 51-1520-15,6-2-3466 16</inkml:trace>
          <inkml:trace contextRef="#ctx0" brushRef="#br0" timeOffset="3490.4">6694 679 7945 0,'0'0'4001'16,"0"0"-2185"-16,0 0 81 15,0 0-145-15,0 0-992 16,0 0-552-16,0 0-208 16,73-49-312-16,-41 39-864 0,-8 1-3153 15,-5-1-4985-15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1:31.842"/>
    </inkml:context>
    <inkml:brush xml:id="br0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255B8F63-1732-42EC-8D6C-E81DCD7C30B1}" emma:medium="tactile" emma:mode="ink">
          <msink:context xmlns:msink="http://schemas.microsoft.com/ink/2010/main" type="inkDrawing" rotatedBoundingBox="673,9209 12056,9079 12061,9533 678,9663" semanticType="callout" shapeName="Other"/>
        </emma:interpretation>
      </emma:emma>
    </inkml:annotationXML>
    <inkml:trace contextRef="#ctx0" brushRef="#br0">31 328 3576 0,'0'0'1409'0,"0"0"-393"16,0 0 456-1,0 0 136-15,0 0 385 0,-26 0 231 0,26 0-167 16,-5 0-193 0,5 0-424-16,0 0-239 15,0 0-249-15,0 0-296 16,0 0-104-16,0-6-128 15,0 6-96-15,0 0-112 0,0 0-96 16,5 0-32-16,14 0 24 16,11 0 113-16,13 0 39 15,7 0 0-15,5 0-72 16,6 0-96 0,1-4-16-16,-2-1-64 15,9 0 32-15,-9-1-40 0,-11 1 40 16,7 5-48-16,-7-3 48 15,1-3-40-15,-8 2 40 16,6-1-32-16,-5 0 32 0,6-6 32 16,1 2 56-1,-1-6-32-15,-6 6-16 16,0 4-80-16,0-6 56 0,-7 7 8 16,1-2-24-1,-7 6-40-15,8-3 8 0,-1 3 32 16,-1-6-40-16,1 6-8 15,0 0 8-15,6 0 40 16,-7 0-40-16,1 0-8 16,-1 0 0-16,-10 0 8 15,10 0-8-15,-6 0 8 16,2 0-8-16,5 0 56 16,-1 0-48-16,1 0 0 15,0 0 0-15,-1 0-8 16,7 0 8-16,0 0 8 0,6-4 40 15,1 4-8-15,-7 0-32 16,6 0-8-16,0 0 0 16,-8 0 0-1,9 0 8-15,-1 0-8 16,-6 0-8-16,6 0 0 16,-6 0 8-16,-6 0 0 0,-1 0 0 15,1 0 0-15,1 0 0 16,3 0 72-16,2 0-72 15,0 0 0-15,13 0 40 0,-7 0-40 16,7 0 0-16,-2 4 40 16,2-4-40-1,-7 6-8-15,7-3 56 16,-2 3-48-16,-5-2-16 16,7 2 8-16,-1-1 0 0,-1 0 0 15,2-5 8-15,0 5 0 16,4-5 0-16,-4 0 0 15,4 0-8-15,-4 4 16 16,6-4-8-16,-2 0-8 16,-4 6 8-1,-1-6-8-15,0 3 8 0,-6 3-8 16,6-2 0-16,-5 1 0 16,4 1-8-16,-5-1 0 15,7 0-8-15,-7-5 8 0,0 9 8 16,-1-9-8-16,1 6 8 15,1-3-8-15,-1 2 8 16,7-5 0-16,-2 0 0 16,1 6 0-1,1-6 8-15,-2 0 24 16,2 0-32-16,-7 0-8 0,7 0 8 16,-2 0 0-16,-5 0 0 15,7 0 8-15,-7 5 24 0,0-5-32 16,-1 5-8-1,1-1 8-15,0-4 8 16,7 0 0-16,-2 0 0 16,2 0 0-16,0 0 8 15,4 0-8-15,-4 0 0 16,-1 0 0-16,-1 0 0 16,-4 0-8-16,-7 0 0 0,6 0 0 15,-13 0-8-15,7 0-8 16,-6 0 16-16,6 0 0 15,-7 0 8-15,-4 0 72 16,-2 0-16-16,7 0-56 16,0-4 56-1,6-1-56-15,-7 0 0 0,7-1 8 16,0 6-8-16,6-5 0 16,1-4-8-16,5 9 8 15,-6-9 8-15,-1 4-16 0,-5 0 8 16,6-1-8-1,-6 1 0-15,0 1 0 16,-6-2 8-16,6 3-8 16,0 3 8-16,-7-6 0 15,2 2-8-15,5-1 0 0,-6 0 8 16,12 0-8-16,-1-1 0 16,1 2 56-16,13-5-48 15,-8-1-8-15,2 5 8 16,0-5 0-16,-1 4-8 15,-7 2 0-15,-5-1 8 16,0 5-8-16,-7-4-8 16,7-1-8-16,-4 0 8 15,-3 0 8-15,1 0-8 16,-1 5 0-16,-6-5 0 0,7 5 8 16,6-5 0-16,-6 5 0 15,12-6 0-15,-6 2 0 16,12-2 0-16,-5 3 0 15,-1 3 0 1,0 0 8-16,5-5 0 16,-4 0 0-16,-1 5 8 0,0 0-8 15,0-10 48-15,-6 10-48 16,5 0 0-16,1-5 0 16,1 5 40-16,-1 0 0 0,0-6-40 15,1 6 0 1,-3 0-8-1,3-4 16-15,5 4-8 0,-5 0 8 16,5 0-8-16,-1 0 56 16,2 0-16-16,0 0-48 0,-2 0 0 15,8 0 0-15,-7 4 0 16,6 7 0-16,1-6 0 16,-8 0 0-16,8 5-8 15,-2-7 8-15,2 7-8 16,0-4 8-1,5-1 0-15,-11 0-8 0,-2 0 8 16,1 0 0-16,1 0 0 16,-2 0 0-16,-5-5 0 15,7 4 0-15,-7 1 0 0,-6-5 8 32,0 4-8-32,7-4 0 15,-8 0 0-15,6 0 8 0,1 0-8 0,1 0 0 16,5 0 8-1,-5 0 0-15,4 0-8 16,-5 0 0-16,0 0 0 0,-6 0 8 16,0 0-8-16,-13 0 0 15,-4 0 0-15,-2 0 8 16,-5-4 0-16,-13-1 0 16,-1 5 0-16,-5 0 0 0,0-4 64 31,0 4-56-31,0 0-8 0,0 0 56 15,0 0-56-15,0 0 0 16,0 0 0-16,0 0 0 0,0 0 8 16,0 0 32-16,0-5-40 15,-11 0 0-15,-8-5 0 16,1 0-8 0,-7 0 8-16,-5 1-8 0,-1-1 0 15,0 0 0 1,0-1 0-16,1 2 48 0,5 5 104 15,7-1-16-15,5 5-8 16,7 0 32-16,0 0-64 16,6 0-88-16,0 0-8 15,0 0 0-15,0 0-96 16,6 0-16-16,20 0 104 16,4 5-48-16,6 4 56 15,7-5-8-15,0 7 8 16,-6-6-8-16,-7 0 0 15,-5 0 8-15,-12 0 0 0,-2-5 0 16,-11 3 0-16,0-3 8 16,0 6-8-16,0 9 0 15,-6 5 0-15,-5 4 0 16,-8 4 0-16,-5 7 0 16,-2 5 0-1,-4-11 8-15,0 4 40 0,-2-2 120 16,-4-2-23-16,12-9-89 15,-2-7-40-15,15-2-8 16,-2-7 8-16,7 2-8 0,6-6-8 16,0 0 0-16,0 0 0 15,0-6-8 1,6-19 0-16,7-3-8 16,5-11 8-16,1-5 0 15,-2 5 8-15,-4 4 0 16,-7 6 0-16,1 5 8 15,-7 4 0-15,0 11 64 0,0 4-56 16,0 5 40-16,0 0-40 16,0 0 56-16,0 0-64 15,0 0-8-15,0 0 8 16,0 0-8 0,0 0-16-16,0 0-56 0,0-5-8 15,0 5-56-15,0-5-41 16,0 5 9-16,0-5 56 0,0 0 104 15,0 5 8-15,0-5 0 16,-7 5 0 0,7-6 0-16,0 2 0 15,0 4 0-15,0 0 0 0,0 0 0 16,0-6-8 0,-6 6 0-16,6 0 8 0,0-3 0 15,0-2 0-15,0 0 0 16,0-5-8-16,0-1 8 15,0-2 0-15,0 8-8 16,0-10 8-16,0 5-8 16,0 1 8-16,0-1-8 15,0 0 8-15,0 5-8 16,0 5 8-16,0 0 0 16,0 0-8-16,0 0 8 15,0 0 0-15,-6 0-16 0,6 0-40 16,0 0-200-16,0 0-736 15,-7 0-1993-15,-4 0-7393 16</inkml:trace>
  </inkml:traceGroup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1:33.037"/>
    </inkml:context>
    <inkml:brush xml:id="br0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BC165B33-A5CA-4E95-81DC-81E5EFCE5310}" emma:medium="tactile" emma:mode="ink">
          <msink:context xmlns:msink="http://schemas.microsoft.com/ink/2010/main" type="writingRegion" rotatedBoundingBox="12693,10513 9055,10802 9005,10179 12644,9890"/>
        </emma:interpretation>
      </emma:emma>
    </inkml:annotationXML>
    <inkml:traceGroup>
      <inkml:annotationXML>
        <emma:emma xmlns:emma="http://www.w3.org/2003/04/emma" version="1.0">
          <emma:interpretation id="{F4E259C6-B7DD-4577-92CD-F146A78AB5A0}" emma:medium="tactile" emma:mode="ink">
            <msink:context xmlns:msink="http://schemas.microsoft.com/ink/2010/main" type="paragraph" rotatedBoundingBox="12693,10513 9055,10802 9005,10179 12644,9890" alignmentLevel="1"/>
          </emma:interpretation>
        </emma:emma>
      </inkml:annotationXML>
      <inkml:traceGroup>
        <inkml:annotationXML>
          <emma:emma xmlns:emma="http://www.w3.org/2003/04/emma" version="1.0">
            <emma:interpretation id="{7978D4D5-4487-48BE-BE5A-7CAE482B4253}" emma:medium="tactile" emma:mode="ink">
              <msink:context xmlns:msink="http://schemas.microsoft.com/ink/2010/main" type="line" rotatedBoundingBox="12693,10513 9055,10802 9005,10179 12644,9890"/>
            </emma:interpretation>
          </emma:emma>
        </inkml:annotationXML>
        <inkml:traceGroup>
          <inkml:annotationXML>
            <emma:emma xmlns:emma="http://www.w3.org/2003/04/emma" version="1.0">
              <emma:interpretation id="{B087B2D4-43B2-4B39-AA2E-286BB7A1E4D9}" emma:medium="tactile" emma:mode="ink">
                <msink:context xmlns:msink="http://schemas.microsoft.com/ink/2010/main" type="inkWord" rotatedBoundingBox="12688,10448 11898,10510 11855,9969 12645,9906"/>
              </emma:interpretation>
              <emma:one-of disjunction-type="recognition" id="oneOf0">
                <emma:interpretation id="interp0" emma:lang="" emma:confidence="1">
                  <emma:literal/>
                </emma:interpretation>
              </emma:one-of>
            </emma:emma>
          </inkml:annotationXML>
          <inkml:trace contextRef="#ctx0" brushRef="#br0">541 52 9570 0,'0'0'2808'0,"0"0"1337"16,0 0-1961-16,0 0 25 15,0 0-193-15,-32-48-559 16,15 44-505-16,-3 4-272 0,-3 0-400 16,-8 0-112-16,-12 0-112 15,1 4-40-15,-14 20-8 16,0-4 0-16,2 9 8 15,5 5-16 1,6-1-8-16,11 3 0 16,8 3-56-16,5-10 56 0,19 4-88 15,0-2-32-15,0-2-16 16,32-10-88-16,5-4-80 16,18-5 0-16,6-10 88 15,1 0-64-15,4-4-16 16,-4-22-232-16,-1 2-345 15,-18 0-103-15,-13-2 208 0,-5 7 424 16,-12 0 280 0,-8 4 72-16,-5 6 176 15,0-1 264-15,0 0-48 16,0 5-80-16,0 5-112 0,0-5 40 16,0 5 40-1,0 0-24-15,0 0 49 0,0 0-41 16,0 0-24-16,0 0 8 15,0 0 24 1,0 0-112-16,0 0-40 0,-5 0-40 16,5 0-64-16,-6 10-8 15,-1 10 0-15,1 9 40 16,0 4-32-16,-1 7 32 0,7 3 24 16,0-3-16-1,0-5 64-15,0-6 0 16,0 0-8-16,13-14-40 15,-13-1-24-15,6-8-40 16,-6-6 64-16,0 0 88 0,0 0 112 16,0 0-96-16,0-16-176 15,0 1-320-15,0-3-416 16,0-8-912-16,0 8-3049 16,-12 8-10891-16</inkml:trace>
          <inkml:trace contextRef="#ctx0" brushRef="#br0" timeOffset="955.67">423 341 880 0,'0'0'1992'0,"0"0"-256"16,0 0-303-16,0 0 263 16,0 0 201-16,0 0-377 0,-11-10-512 15,11 10-120 1,0-5-168 0,0 0-111-16,0 0-137 0,0 1-16 15,0-6-120-15,-6 5-24 16,-1 0-24-16,7 1-208 0,0 4 0 15,0-7-16-15,-6 7-8 16,6 0-48-16,0-4 192 16,0 4 128-1,0 0 40-15,0 0 48 0,0 0-40 16,0 0-136-16,0-6-56 16,0 6 1-16,0 0 47 15,0 0-40-15,0 0-24 16,0 0-16-16,0 0 24 15,0 0-64-15,0-3-56 16,19-3 8-16,5 6 0 0,6-4 8 16,2 0 24-16,11-2 64 15,0 1 136 1,0 5 120-16,0-6-96 16,-7 6 24-16,1 0-64 15,-20-4-80-15,-4-1-24 0,0 5-56 16,-13 0 24-16,0 0 16 15,0 0-56-15,0 0-104 16,-31 0-288-16,6 0-1392 16,1 0-2881-16</inkml:trace>
        </inkml:traceGroup>
        <inkml:traceGroup>
          <inkml:annotationXML>
            <emma:emma xmlns:emma="http://www.w3.org/2003/04/emma" version="1.0">
              <emma:interpretation id="{E87B331C-1990-4FEA-BC5E-CB4C63C056E9}" emma:medium="tactile" emma:mode="ink">
                <msink:context xmlns:msink="http://schemas.microsoft.com/ink/2010/main" type="inkWord" rotatedBoundingBox="10603,10679 9055,10802 9005,10179 10554,10056"/>
              </emma:interpretation>
              <emma:one-of disjunction-type="recognition" id="oneOf1">
                <emma:interpretation id="interp1" emma:lang="" emma:confidence="1">
                  <emma:literal/>
                </emma:interpretation>
              </emma:one-of>
            </emma:emma>
          </inkml:annotationXML>
          <inkml:trace contextRef="#ctx0" brushRef="#br0" timeOffset="18884.66">-2242 408 9938 0,'0'0'3160'15,"0"0"-767"1,0 0-737-16,0 0-736 0,0 0-304 15,0 0 185-15,0 0-129 16,0 89-240-16,0-51-280 16,-6 3 8-16,-7-7-72 0,7-10-24 15,-7 1-64-15,13-12 48 16,0-2-48 0,0-11-120-16,0 0-16 15,0 0-8-15,0-21 144 16,0-13-112-16,13-5 40 15,-1-9-16-15,-5 4-80 0,4 4-40 16,-5 12 128-16,-6 7 80 16,0 17 120-16,0 4 32 15,0 0-48 1,7 0-104-16,-1 0-8 0,7 4 0 16,-2 7 0-1,8-1-8-15,5-10 16 0,1 5 0 16,5-5 8-16,1 0 64 15,-6 0-72-15,-14 0 96 16,2-5-24-16,-7 5 56 16,-6 0 128-16,0 0-56 0,0 0 0 15,-6 15 24 1,-7 9-128-16,-4 5-24 16,-2 6-24-16,8-1-32 0,-2 0-16 15,13-6-48 1,0-7 32-16,0-2-32 0,0-10 0 15,13-9-24-15,4 0 24 16,20-5 48-16,-1-18 104 16,13-7-32-16,-6-10-8 15,7 2-16-15,-14-2-40 16,-6 12 40 0,-10 7 104-16,-8 3 256 0,-5 13 128 15,-7 5 65-15,0 0-145 16,0 0-184-16,0 0-152 0,0 19-120 15,0 6-8-15,-7 3 8 16,7 6 16-16,0 7-16 16,0-12-8-1,0 0-64-15,0-4-176 0,0-7-473 16,0-2-759 0,0-6-840-16,-6-2-3450 0,-13-8-2823 15</inkml:trace>
          <inkml:trace contextRef="#ctx0" brushRef="#br0" timeOffset="19064.64">-1924 610 96 0,'0'0'12554'16,"0"0"-10489"-16,0 0-497 16,0 0 24-16,0 0-255 15,0 0-497-15,129-15-488 0,-105 15-288 16,8 0-64-16,-9 0-672 15,1 0-1225-15,-5 0-2856 16,0 0-3897-16</inkml:trace>
          <inkml:trace contextRef="#ctx0" brushRef="#br0" timeOffset="19438.44">-1359 478 10362 0,'0'0'2688'0,"0"0"337"16,0 0-1073-16,-148 72-823 0,98-38-393 15,14 1-416-15,-1-1-256 16,7 1-64-1,11-2-120-15,2-8-672 0,4-6-1681 16,6-8-6113-16</inkml:trace>
          <inkml:trace contextRef="#ctx0" brushRef="#br0" timeOffset="19285.23">-1537 463 9057 0,'0'0'4994'0,"0"0"-3282"15,0 0 136-15,0 0-904 0,0 0-359 16,0 0 359 0,0 0-152-16,73 59-392 15,-48-36-104-15,-1 8-32 16,0-12-144-16,-5 1-120 0,-6-7-32 16,-2 3-696-16,2-16-808 15,6 0-1529-15,-8 0-2840 16,8-25-2401-16</inkml:trace>
          <inkml:trace contextRef="#ctx0" brushRef="#br0" timeOffset="20132.53">-2433 214 4152 0,'0'0'1777'0,"0"0"-449"16,0 0 392-16,0 0 57 15,0 0 287-15,0 0-135 16,0 0-193-16,7-5-184 0,-7 5-455 16,0 0 79-16,-13 0 192 15,0 0-224 1,-4 0-656-16,-13 10-127 0,-2 8-33 15,-5 3-160 1,1 2-88-16,-14 3 8 0,14 3-80 16,-7-1 48-16,13 6-56 15,4-3-48-15,9-8-192 0,-2 8-240 16,7 2-313-16,6-8-1159 16,0-5-3273-16</inkml:trace>
          <inkml:trace contextRef="#ctx0" brushRef="#br0" timeOffset="18143.42">-2525 355 6857 0,'0'0'1840'0,"0"0"-103"16,0 0 7-16,0 0 321 16,0 0-89-16,0 0-280 0,0 0-391 15,-13-39-33 1,2 39-328-1,-8 0-80-15,-5 0-384 0,-6 0-312 16,-2 10-56-16,-4 10 16 16,-1 9-80-16,1 4-40 0,10-2-8 15,9 3-8-15,4 0-8 16,7-6-56-16,6-2 8 16,0-8-96-16,12-8-104 15,12-4-48 1,14-6 128-16,5 0 72 15,5-16 104-15,8-7-48 0,-13-11 48 16,-1 0 8-16,-11 3 0 16,-6 3 72-16,-14 3 72 15,-4 10 136-15,-7 7 272 16,0 2-95-16,0 6 7 16,0 0-64-16,0 0-192 15,-12 23-112-15,-7 3-88 0,0 7-8 16,2 7 0-1,4-2-48-15,0-2 32 16,9-7 16-16,4-1-8 0,0-7 0 16,0-8-40-16,0-3-72 15,0-10-224-15,0 0-184 0,4 0-305 16,15 0-695-16,5-28-128 31,2 8-3729-31,-2-4-5330 0</inkml:trace>
        </inkml:traceGroup>
      </inkml:traceGroup>
    </inkml:traceGroup>
  </inkml:traceGroup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2:05.292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50F73441-023A-493A-977F-77F574AB8C06}" emma:medium="tactile" emma:mode="ink">
          <msink:context xmlns:msink="http://schemas.microsoft.com/ink/2010/main" type="inkDrawing" rotatedBoundingBox="20203,4543 23405,4592 23403,4696 20202,4646" shapeName="Other"/>
        </emma:interpretation>
      </emma:emma>
    </inkml:annotationXML>
    <inkml:trace contextRef="#ctx0" brushRef="#br0">0 0 72 0,'0'0'752'0,"0"0"-560"16,0 0-184-16,0 0 0 16,0 6 0-16,0-6 8 0,0 0-8 15,0 5-8 1,0-5 8-16,0 0 0 16,0 0-8-16,0 0 96 15,0 0 688-15,0 0 552 16,0 5-144-16,0-5-167 0,0 0 375 15,0 0 112-15,0 0 41 16,0 0-313-16,0 0-168 16,0 0-24-16,0 0-31 15,0 0-89 1,0 0-136-16,0 0-112 16,0 0-128-16,0 0-32 0,0 0 40 15,0 0-39-15,0 0-73 16,0 0-40-16,0 0-112 0,0 0-96 15,0 0-56-15,0 0 8 16,0 0-40 0,0 0-32-16,7 0-32 15,5 0 88-15,1 0 16 16,5 0-24-16,-6 0-32 16,7 0-8-16,-7 0-32 0,7 0 8 15,-7 0-56-15,6 0 48 16,-5 0-48-16,-1 0 40 15,6 0-40-15,-6 0 0 16,6 5 8-16,-5-5-8 16,-1 0 0-16,0 5 0 15,0-5 0-15,1 0 0 16,4 5 0-16,-10-5 0 16,12 0 0-16,-2 5 0 15,-4-5-8-15,6 0 8 0,-8 0 0 16,8 4 0-16,1-4 0 15,-9 0-8 1,-5 0 0-16,7 0 8 16,-1 5-8-16,0-5 8 15,-6 0-8-15,7 4 8 16,-7-4 0-16,5 0-8 0,8 0 0 16,-12 6 0-16,10-6 8 15,-11 0-8-15,7 0 8 16,6 0-8-16,-14 0 0 15,8 0 8-15,-1 0-8 0,0 5 8 16,-6-5-8 0,7 0 0-16,-1 0 0 15,0 5 8-15,0-5-8 16,1 5 8-16,0-5-8 16,-2 0 0-16,2 0 8 0,6 4-8 15,-8-4 0-15,1 0 8 16,1 0-8-16,5 0 0 15,-6 0 0-15,1 6 8 16,-2-3-8 0,8-3 8-16,-6 0-8 15,-2 0 0-15,2 0 8 0,0 0 0 16,4 0-8-16,-4 6 0 16,0-6 8-16,4 4-8 15,-4-4 0-15,-1 0 0 0,0 0 8 16,0 0-8-1,1 0 0 1,0 6 0-16,-2-6 0 0,2 0 0 0,-1 0 0 16,6 5 8-1,-5 0-8-15,6-5 8 0,-15 0-8 16,16 0 0-16,-8 0 0 16,-1 5 8-16,2-5-8 15,6 4 0 1,-8-4 0-16,2 0 0 0,6 0 8 15,-1 0-8-15,1 6 0 16,-2-6 0-16,2 0 0 16,0 0 0-16,5 0 8 15,-5 0-8-15,-1 0 0 16,6 0 8-16,-12 0-8 0,7 0 0 16,-7 0 0-16,0 0 0 15,7 0 0 1,-1 0 0-16,-5 0 0 0,10 0 0 15,-4 0-8 1,5 0 8-16,2 0 8 16,-2 0-8-16,1 0 8 0,-7 0-8 15,1 0 0-15,-2 0 8 16,2 0-8-16,-6 0 8 0,4 0 0 16,-4 0-8-1,5 0 8-15,1 0-8 0,5 0 8 16,-5 0 0-1,0 0-8-15,-2 0 8 16,9 0-8-16,-15 0 0 16,8 0 8-16,-2 0 0 0,2 0-8 15,1 0 0-15,-3 0 8 16,2 0-8-16,5 0 0 16,-5 0 0-1,-1 0 8-15,1 0-8 0,-2 0 0 16,-4 0 0-1,6 0 8-15,-2 0-8 0,-4 0 8 16,5 0-8-16,1 0 0 16,0 0 0-16,-2 0 8 15,9 0-8-15,-9 0 0 16,2 0 8-16,-1 0-8 0,1 0 0 16,-2 0 8-1,2 0-8-15,5 0-8 0,-5-6 8 16,0 6 0-1,-1-4 0-15,1 4 0 16,-8-5 0-16,8 5 0 0,-6 0 0 16,-7 0 8-16,5 0-8 15,-4 0 0-15,5 0 0 16,0 0 0-16,0 0 0 0,1 0 8 16,5-5-8-1,-6 0 0-15,1 5 0 16,4 0 0-16,-4 0 0 15,-6 0-8-15,5 0 8 16,-5 0 0-16,4 0 0 16,-5 0 0-16,7 0 0 0,0-6 8 15,-2 6-8-15,-5 0 0 16,13 0 0 0,-8-4 0-16,2 4 0 0,0-6 0 15,-7 6 0 1,5 0 0-16,-4 0 8 0,5 0 0 15,-5-3-8-15,5-3 0 16,0 6 0-16,0 0 0 16,7-4 0-16,-8 4 0 15,2-5 0-15,0 5 8 16,-8 0-8-16,7-5 0 16,-5 5 0-16,-1 0 0 0,0 0 0 15,1 0 0 1,-2 0 0-16,-5 0 0 15,6 0 0-15,0 0 0 0,-6 0-8 16,7 0 8-16,-1 0 0 16,-6 0 0-16,13 0 0 15,-8 0 0 1,7 0 0-16,1 0 0 0,0 0 8 16,-2 0-8-1,2 0 8-15,-1 0-8 0,-1 0 0 16,-4 0 0-16,-7 0 8 15,6 0 0-15,-6 0-8 16,0 0 8-16,6 0-8 16,-6 0 8-16,0 0 0 15,7 0-8-15,-7 0 0 16,0 0 0-16,6 0 8 16,-6 0-8-16,0 0 16 15,0 0-8-15,0 0 72 16,0 0-32-16,0 0-40 0,0 0 8 15,0 0-8-15,0 0 40 16,0 0-40-16,0 0 0 16,0 0 8-16,0 0 32 0,0 0-48 15,0 0-8 1,0 0-64 0,-6-5-656-16,-7 5-1200 0,-11-6-5058 0</inkml:trace>
  </inkml:traceGroup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2:15.015"/>
    </inkml:context>
    <inkml:brush xml:id="br0">
      <inkml:brushProperty name="width" value="0.06667" units="cm"/>
      <inkml:brushProperty name="height" value="0.06667" units="cm"/>
    </inkml:brush>
    <inkml:brush xml:id="br1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A029177D-E68C-420F-8C67-914331052D71}" emma:medium="tactile" emma:mode="ink">
          <msink:context xmlns:msink="http://schemas.microsoft.com/ink/2010/main" type="writingRegion" rotatedBoundingBox="10048,5365 10018,9594 9876,9593 9905,5364"/>
        </emma:interpretation>
      </emma:emma>
    </inkml:annotationXML>
    <inkml:traceGroup>
      <inkml:annotationXML>
        <emma:emma xmlns:emma="http://www.w3.org/2003/04/emma" version="1.0">
          <emma:interpretation id="{96A405D5-D369-4E6E-B617-5D90FE82EEB0}" emma:medium="tactile" emma:mode="ink">
            <msink:context xmlns:msink="http://schemas.microsoft.com/ink/2010/main" type="paragraph" rotatedBoundingBox="10048,5365 10018,9594 9876,9593 9905,5364" alignmentLevel="1"/>
          </emma:interpretation>
        </emma:emma>
      </inkml:annotationXML>
      <inkml:traceGroup>
        <inkml:annotationXML>
          <emma:emma xmlns:emma="http://www.w3.org/2003/04/emma" version="1.0">
            <emma:interpretation id="{418D7DAC-3697-4C5B-AE2F-C3E2ECACF9F7}" emma:medium="tactile" emma:mode="ink">
              <msink:context xmlns:msink="http://schemas.microsoft.com/ink/2010/main" type="line" rotatedBoundingBox="10048,5365 10018,9594 9876,9593 9905,5364"/>
            </emma:interpretation>
          </emma:emma>
        </inkml:annotationXML>
        <inkml:traceGroup>
          <inkml:annotationXML>
            <emma:emma xmlns:emma="http://www.w3.org/2003/04/emma" version="1.0">
              <emma:interpretation id="{B70E38AC-1641-4918-B394-8D92B5D7B541}" emma:medium="tactile" emma:mode="ink">
                <msink:context xmlns:msink="http://schemas.microsoft.com/ink/2010/main" type="inkWord" rotatedBoundingBox="10023,5365 10011,7006 9903,7005 9914,5364"/>
              </emma:interpretation>
              <emma:one-of disjunction-type="recognition" id="oneOf0">
                <emma:interpretation id="interp0" emma:lang="" emma:confidence="1">
                  <emma:literal/>
                </emma:interpretation>
              </emma:one-of>
            </emma:emma>
          </inkml:annotationXML>
          <inkml:trace contextRef="#ctx0" brushRef="#br0">-1857-4564 1328 0,'0'0'5049'0,"0"0"-3393"15,0 0 673-15,0 0 247 0,0 0-111 16,0 0-241-1,0 0-1087-15,0-9-721 16,0 9-264-16,0 0-120 0,0 0-32 16,-5 0-649-1,5 9-1711-15,-6 6-2505 0</inkml:trace>
          <inkml:trace contextRef="#ctx0" brushRef="#br0" timeOffset="185.03">-1967-4330 8849 0,'0'0'1449'0,"0"0"-1449"16,0 0-176-16,0 0 96 15,0 0-176-15,0 0-841 16,0 0-1543-16</inkml:trace>
          <inkml:trace contextRef="#ctx0" brushRef="#br0" timeOffset="368.22">-1937-3982 4320 0,'0'0'2417'0,"0"0"-1553"16,0 0 112-1,0 0-224-15,0 0-231 0,0 0-305 16,0 0-216 0,13 28-680-16,-6-13-1089 15,-7 6-3760-15</inkml:trace>
          <inkml:trace contextRef="#ctx0" brushRef="#br0" timeOffset="518.74">-1917-3660 4120 0,'0'0'2137'0,"0"0"-1233"16,0 0-544-16,0 0-216 15,0 0 0-15,0 0-144 0,0 0-584 16,23 59-656-16,-16-45-561 0</inkml:trace>
          <inkml:trace contextRef="#ctx0" brushRef="#br0" timeOffset="676.02">-1881-3362 3632 0,'0'0'1073'16,"0"0"-737"-16,0 0-280 15,0 0-56 1,0 0-1265-16</inkml:trace>
          <inkml:trace contextRef="#ctx0" brushRef="#br0" timeOffset="834.83">-1900-3016 4993 0,'0'0'1736'0,"0"0"-1160"0,0 0-392 16,0 0-184-1,0 0-88-15,0 0-656 0,0 0-528 16,0 84-3129-16</inkml:trace>
        </inkml:traceGroup>
        <inkml:traceGroup>
          <inkml:annotationXML>
            <emma:emma xmlns:emma="http://www.w3.org/2003/04/emma" version="1.0">
              <emma:interpretation id="{EC18557B-E05D-49BC-A495-0B1AE63F8CE7}" emma:medium="tactile" emma:mode="ink">
                <msink:context xmlns:msink="http://schemas.microsoft.com/ink/2010/main" type="inkWord" rotatedBoundingBox="9941,7866 9940,7881 9925,7880 9926,7865"/>
              </emma:interpretation>
              <emma:one-of disjunction-type="recognition" id="oneOf1">
                <emma:interpretation id="interp1" emma:lang="" emma:confidence="0">
                  <emma:literal>.</emma:literal>
                </emma:interpretation>
                <emma:interpretation id="interp2" emma:lang="" emma:confidence="0">
                  <emma:literal>,</emma:literal>
                </emma:interpretation>
                <emma:interpretation id="interp3" emma:lang="" emma:confidence="0">
                  <emma:literal>:</emma:literal>
                </emma:interpretation>
                <emma:interpretation id="interp4" emma:lang="" emma:confidence="0">
                  <emma:literal>-</emma:literal>
                </emma:interpretation>
                <emma:interpretation id="interp5" emma:lang="" emma:confidence="0">
                  <emma:literal>/</emma:literal>
                </emma:interpretation>
              </emma:one-of>
            </emma:emma>
          </inkml:annotationXML>
          <inkml:trace contextRef="#ctx0" brushRef="#br0" timeOffset="1274.33">-1954-2072 5553 0,'0'0'1520'0,"0"0"-1520"32,0 0-312-32,0 0-320 0,0 0-905 0</inkml:trace>
        </inkml:traceGroup>
        <inkml:traceGroup>
          <inkml:annotationXML>
            <emma:emma xmlns:emma="http://www.w3.org/2003/04/emma" version="1.0">
              <emma:interpretation id="{2C30F19E-D683-40BA-B952-9DD71805A57E}" emma:medium="tactile" emma:mode="ink">
                <msink:context xmlns:msink="http://schemas.microsoft.com/ink/2010/main" type="inkWord" rotatedBoundingBox="10025,8648 10018,9594 9876,9593 9882,8647"/>
              </emma:interpretation>
              <emma:one-of disjunction-type="recognition" id="oneOf2">
                <emma:interpretation id="interp6" emma:lang="" emma:confidence="0">
                  <emma:literal>.</emma:literal>
                </emma:interpretation>
                <emma:interpretation id="interp7" emma:lang="" emma:confidence="0">
                  <emma:literal>,</emma:literal>
                </emma:interpretation>
                <emma:interpretation id="interp8" emma:lang="" emma:confidence="0">
                  <emma:literal>:</emma:literal>
                </emma:interpretation>
                <emma:interpretation id="interp9" emma:lang="" emma:confidence="0">
                  <emma:literal>-</emma:literal>
                </emma:interpretation>
                <emma:interpretation id="interp10" emma:lang="" emma:confidence="0">
                  <emma:literal>/</emma:literal>
                </emma:interpretation>
              </emma:one-of>
            </emma:emma>
          </inkml:annotationXML>
          <inkml:trace contextRef="#ctx0" brushRef="#br0" timeOffset="1693.06">-1979-1042 6585 0,'0'0'2624'16,"0"0"-479"-16,0 0-961 15,0 0-648-15,0 0-344 16,0 0-192-16,0 0-1912 0,0 0-7378 15</inkml:trace>
          <inkml:trace contextRef="#ctx0" brushRef="#br0" timeOffset="1642.2">-1979-1290 4240 0,'0'0'32'16,"0"0"-32"-16,0 0-1448 0</inkml:trace>
          <inkml:trace contextRef="#ctx0" brushRef="#br1" timeOffset="-24633.4">-1881-851 5129 0,'0'0'2608'16,"0"0"-719"-16,0 0 223 16,0 0-88-16,0 0-183 0,6-34-249 15,-6 29-512-15,0 0-239 16,0 0-9-16,0-1 152 15,0 2 16 1,0-1-232-16,0 1-208 0,0-1-71 16,0 0-185-16,0-5-128 15,7 0-88-15,-7 5-8 16,0 0-24-16,0-4-8 16,6 9 0-16,-6 0 96 15,0 0-32-15,0 0-40 16,0-5-16-16,0 5-48 0,0 0 8 15,5 0 32 1,-5 0-48-16,0-5 8 16,0 5 0-16,0 0 0 0,0 0 40 15,0 0 48 1,0 0 48-16,0 0-16 0,0 0-32 16,0 0-48-16,0 10-40 15,0 9-8-15,-5 6 88 16,-1 9-80-16,-7 5 80 15,0 10-80-15,7 0 72 16,-5 5-80-16,-2 3 72 16,7 3-64-16,-7-6 168 15,8-7-8-15,-1-1-72 16,0-12-96-16,-1-11 0 16,7-8 0-16,0-5 40 0,0-1-32 15,0-9 0-15,0 0 48 16,0 0-8-16,0 0 24 15,0-9 8 1,0-5-80-16,0-7-136 16,0 8-584-16,-6-2-1224 15,-7 4-2865-15,-4 6-11699 0</inkml:trace>
        </inkml:traceGroup>
      </inkml:traceGroup>
    </inkml:traceGroup>
  </inkml:traceGroup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2:18.146"/>
    </inkml:context>
    <inkml:brush xml:id="br0">
      <inkml:brushProperty name="width" value="0.06667" units="cm"/>
      <inkml:brushProperty name="height" value="0.06667" units="cm"/>
    </inkml:brush>
    <inkml:brush xml:id="br1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BB37EC51-1C88-4A13-81BC-8FB45AE83BDE}" emma:medium="tactile" emma:mode="ink">
          <msink:context xmlns:msink="http://schemas.microsoft.com/ink/2010/main" type="writingRegion" rotatedBoundingBox="3229,4901 3248,9510 104,9523 85,4913"/>
        </emma:interpretation>
      </emma:emma>
    </inkml:annotationXML>
    <inkml:traceGroup>
      <inkml:annotationXML>
        <emma:emma xmlns:emma="http://www.w3.org/2003/04/emma" version="1.0">
          <emma:interpretation id="{AC8E53CA-9016-4C78-94C5-3112D1CDF454}" emma:medium="tactile" emma:mode="ink">
            <msink:context xmlns:msink="http://schemas.microsoft.com/ink/2010/main" type="paragraph" rotatedBoundingBox="3231,5325 3248,9510 3177,9511 3160,5326" alignmentLevel="2"/>
          </emma:interpretation>
        </emma:emma>
      </inkml:annotationXML>
      <inkml:traceGroup>
        <inkml:annotationXML>
          <emma:emma xmlns:emma="http://www.w3.org/2003/04/emma" version="1.0">
            <emma:interpretation id="{9E8F9A2C-0D63-4420-AC09-7E640182E34E}" emma:medium="tactile" emma:mode="ink">
              <msink:context xmlns:msink="http://schemas.microsoft.com/ink/2010/main" type="line" rotatedBoundingBox="3231,5325 3248,9510 3177,9511 3160,5326"/>
            </emma:interpretation>
          </emma:emma>
        </inkml:annotationXML>
        <inkml:traceGroup>
          <inkml:annotationXML>
            <emma:emma xmlns:emma="http://www.w3.org/2003/04/emma" version="1.0">
              <emma:interpretation id="{4B4B7003-5488-4AD7-A2B5-D905CD472726}" emma:medium="tactile" emma:mode="ink">
                <msink:context xmlns:msink="http://schemas.microsoft.com/ink/2010/main" type="inkWord" rotatedBoundingBox="3231,5325 3234,6047 3163,6048 3160,5326"/>
              </emma:interpretation>
              <emma:one-of disjunction-type="recognition" id="oneOf0">
                <emma:interpretation id="interp0" emma:lang="" emma:confidence="1">
                  <emma:literal/>
                </emma:interpretation>
              </emma:one-of>
            </emma:emma>
          </inkml:annotationXML>
          <inkml:trace contextRef="#ctx0" brushRef="#br0">43 707 4320 0,'0'0'2841'0,"0"0"-2177"15,0 0-664-15,0 0-752 16,0 0-1096-16</inkml:trace>
          <inkml:trace contextRef="#ctx0" brushRef="#br0" timeOffset="-244.46">25 316 5705 0,'0'0'2232'0,"0"0"-2136"15,0 0-96-15,0 0-1160 16,0 0-1473-16</inkml:trace>
          <inkml:trace contextRef="#ctx0" brushRef="#br0" timeOffset="-403.88">0 0 5337 0,'0'0'5081'0,"0"0"-3377"0,0 0-760 15,0 0-528 1,0 0-144-16,0 0-184 0,0 0-88 15,0 0-496 1,0 0-784-16,0 9-1232 16,0 7-1841-16</inkml:trace>
        </inkml:traceGroup>
        <inkml:traceGroup>
          <inkml:annotationXML>
            <emma:emma xmlns:emma="http://www.w3.org/2003/04/emma" version="1.0">
              <emma:interpretation id="{6AB6719E-45FE-4C1F-9604-F14C728D1217}" emma:medium="tactile" emma:mode="ink">
                <msink:context xmlns:msink="http://schemas.microsoft.com/ink/2010/main" type="inkWord" rotatedBoundingBox="3234,6551 3239,7865 3189,7866 3183,6552"/>
              </emma:interpretation>
              <emma:one-of disjunction-type="recognition" id="oneOf1">
                <emma:interpretation id="interp1" emma:lang="" emma:confidence="1">
                  <emma:literal/>
                </emma:interpretation>
              </emma:one-of>
            </emma:emma>
          </inkml:annotationXML>
          <inkml:trace contextRef="#ctx0" brushRef="#br0" timeOffset="403.95">62 2091 3568 0,'0'0'1409'0,"0"0"-673"0,0 0-376 16,0 0-344 0,0 0-16-16,0 0-744 15,-13 116-1977-15</inkml:trace>
          <inkml:trace contextRef="#ctx0" brushRef="#br0" timeOffset="546.51">13 2525 3568 0,'0'0'944'16,"0"0"-615"-16,0 0-185 0,0 0-144 15,0 0-192 1,0 0-1009-16</inkml:trace>
          <inkml:trace contextRef="#ctx0" brushRef="#br0" timeOffset="89.76">49 1226 3928 0,'0'0'1601'0,"0"0"-905"15,0 0-296-15,0 0-248 16,0 0-152-16,0 122-352 0,7-94-1937 16</inkml:trace>
          <inkml:trace contextRef="#ctx0" brushRef="#br0" timeOffset="259.08">56 1710 2632 0,'0'0'1312'16,"0"0"-119"-16,0 0-121 16,0 0-728-16,0 0-328 15,0 0-16-15,0 137-512 16,0-113-945-16,0-1-1023 16</inkml:trace>
        </inkml:traceGroup>
        <inkml:traceGroup>
          <inkml:annotationXML>
            <emma:emma xmlns:emma="http://www.w3.org/2003/04/emma" version="1.0">
              <emma:interpretation id="{D471EA13-2BC3-4983-B7ED-C45E832A1C8F}" emma:medium="tactile" emma:mode="ink">
                <msink:context xmlns:msink="http://schemas.microsoft.com/ink/2010/main" type="inkWord" rotatedBoundingBox="3238,8270 3240,8607 3209,8608 3207,8271"/>
              </emma:interpretation>
              <emma:one-of disjunction-type="recognition" id="oneOf2">
                <emma:interpretation id="interp2" emma:lang="" emma:confidence="1">
                  <emma:literal/>
                </emma:interpretation>
              </emma:one-of>
            </emma:emma>
          </inkml:annotationXML>
          <inkml:trace contextRef="#ctx0" brushRef="#br0" timeOffset="691.43">32 2945 232 0,'0'0'4801'0,"0"0"-4201"16,0 0-432-16,0 0-168 0,0 0-80 15,0 0-1385-15</inkml:trace>
          <inkml:trace contextRef="#ctx0" brushRef="#br0" timeOffset="837.75">49 3267 5009 0,'0'0'912'0,"0"0"-912"16,0 0-1096-16,0 0-3185 0</inkml:trace>
        </inkml:traceGroup>
        <inkml:traceGroup>
          <inkml:annotationXML>
            <emma:emma xmlns:emma="http://www.w3.org/2003/04/emma" version="1.0">
              <emma:interpretation id="{A092C9C9-E711-404F-BBD7-2320EDAF83DB}" emma:medium="tactile" emma:mode="ink">
                <msink:context xmlns:msink="http://schemas.microsoft.com/ink/2010/main" type="inkWord" rotatedBoundingBox="3243,9022 3245,9510 3202,9511 3200,9023"/>
              </emma:interpretation>
              <emma:one-of disjunction-type="recognition" id="oneOf3">
                <emma:interpretation id="interp3" emma:lang="" emma:confidence="1">
                  <emma:literal/>
                </emma:interpretation>
              </emma:one-of>
            </emma:emma>
          </inkml:annotationXML>
          <inkml:trace contextRef="#ctx0" brushRef="#br0" timeOffset="997.22">25 3829 4096 0,'0'0'1377'16,"0"0"-817"-16,0 0 144 16,0 0-112-16,0 0-128 15,0 0-464 1,0 0-640-16</inkml:trace>
          <inkml:trace contextRef="#ctx0" brushRef="#br1" timeOffset="-32151.51">68 3722 6025 0,'0'0'2056'0,"0"0"265"0,0 0 199 15,0 0-431-15,0 0-233 16,0 0-384-16,0 0-423 15,0-25-97-15,0 25-112 16,0 0-72 0,0 0-224-16,0 0-112 15,0 0-24-15,0 0-63 0,-6 0-185 16,6 9-160-16,0 17 8 16,-6 18 80-16,-1 0-80 15,7 9 40-15,-6 0-40 0,1 2 0 16,5-6 8-16,0-10-8 15,0-5-8 1,0-6 0-16,0-2-48 16,0-12 40-16,0-5 8 15,0-4 0-15,0-5 8 0,0 0-8 16,0 0 8-16,0 0 56 16,0 0 40-16,0 0-56 15,0 0-40 1,0 0-8-16,0 0-128 0,0 0-304 15,0 0-929-15,5 0-1567 16,-5 0-7331-16</inkml:trace>
        </inkml:traceGroup>
      </inkml:traceGroup>
    </inkml:traceGroup>
    <inkml:traceGroup>
      <inkml:annotationXML>
        <emma:emma xmlns:emma="http://www.w3.org/2003/04/emma" version="1.0">
          <emma:interpretation id="{1B1A2B24-C652-42E5-8B10-D1CD09A06374}" emma:medium="tactile" emma:mode="ink">
            <msink:context xmlns:msink="http://schemas.microsoft.com/ink/2010/main" type="paragraph" rotatedBoundingBox="1214,5789 1313,6356 870,6434 771,5867" alignmentLevel="3"/>
          </emma:interpretation>
        </emma:emma>
      </inkml:annotationXML>
      <inkml:traceGroup>
        <inkml:annotationXML>
          <emma:emma xmlns:emma="http://www.w3.org/2003/04/emma" version="1.0">
            <emma:interpretation id="{D74FE26A-6EF3-4DB2-8EFF-72FD83F3BE76}" emma:medium="tactile" emma:mode="ink">
              <msink:context xmlns:msink="http://schemas.microsoft.com/ink/2010/main" type="line" rotatedBoundingBox="1214,5789 1313,6356 870,6434 771,5867"/>
            </emma:interpretation>
          </emma:emma>
        </inkml:annotationXML>
        <inkml:traceGroup>
          <inkml:annotationXML>
            <emma:emma xmlns:emma="http://www.w3.org/2003/04/emma" version="1.0">
              <emma:interpretation id="{22947FCF-86BD-4429-941E-10239203CDB2}" emma:medium="tactile" emma:mode="ink">
                <msink:context xmlns:msink="http://schemas.microsoft.com/ink/2010/main" type="inkWord" rotatedBoundingBox="1214,5789 1313,6356 870,6434 771,5867"/>
              </emma:interpretation>
            </emma:emma>
          </inkml:annotationXML>
          <inkml:trace contextRef="#ctx0" brushRef="#br1" timeOffset="-35159.36">-2341 904 7633 0,'0'0'2777'0,"0"0"-609"0,0 0 97 15,0 0-433 1,0 0-416-16,0 0-503 0,0 0-617 15,61-109-152-15,-25 65 16 16,7-3 8-16,-11-7 24 16,-2 9 72-16,-11 2 8 15,-7 12 64-15,0 8 136 16,-12 8 32-16,0 9 88 16,0 6-48-16,0 0-96 15,0 0-63-15,0 0-265 16,0 0-120-16,0 0-72 15,0 6-136-15,0 14-33 0,0 4 153 16,-6 10 80-16,6 6 16 16,0 7-8-16,0 2 8 15,0 1-8-15,0-7-72 16,0 1 64 0,6-13-136-16,1-2-72 15,-1-6-80-15,-6-7-88 0,6-1 0 16,-1-5-88-16,-5-7-104 15,0 2-56-15,0 0-56 16,-5 6 152-16,-14-7 424 0,0 6 64 16,-5-5 31-1,5-1 17 1,-5-4 9-16,5 0-1 0,8 0 64 16,-2 0 56-16,7 0 56 15,6 0 64-15,0 0-48 0,0 0-8 16,0 0 0-16,0 0-56 15,0 0-64-15,0 0-72 16,13 0-48-16,11 5 48 16,1 0 64-16,12-5 104 15,-1 5 112-15,7-5 32 16,-6 0-72-16,-7 0-88 16,-5 0-16-16,-1 0-80 15,-5 0 0-15,-6 0-40 16,-2 0-8-1,-4 0-8-15,5 0-112 0,-5 0-288 16,-1 0-600-16,-6 0-1417 16,0 0-4144-16</inkml:trace>
        </inkml:traceGroup>
      </inkml:traceGroup>
    </inkml:traceGroup>
    <inkml:traceGroup>
      <inkml:annotationXML>
        <emma:emma xmlns:emma="http://www.w3.org/2003/04/emma" version="1.0">
          <emma:interpretation id="{66D99829-AEA1-4179-81C1-DB4332B376E9}" emma:medium="tactile" emma:mode="ink">
            <msink:context xmlns:msink="http://schemas.microsoft.com/ink/2010/main" type="paragraph" rotatedBoundingBox="1280,5516 94,5580 60,4951 1247,4887" alignmentLevel="1"/>
          </emma:interpretation>
        </emma:emma>
      </inkml:annotationXML>
      <inkml:traceGroup>
        <inkml:annotationXML>
          <emma:emma xmlns:emma="http://www.w3.org/2003/04/emma" version="1.0">
            <emma:interpretation id="{1029B0F8-5051-4FE8-B520-A58A56D7DCBD}" emma:medium="tactile" emma:mode="ink">
              <msink:context xmlns:msink="http://schemas.microsoft.com/ink/2010/main" type="line" rotatedBoundingBox="1280,5516 94,5580 60,4951 1247,4887">
                <msink:destinationLink direction="with" ref="{6144CC52-740F-4F77-8887-E7D136A85F2C}"/>
              </msink:context>
            </emma:interpretation>
          </emma:emma>
        </inkml:annotationXML>
        <inkml:traceGroup>
          <inkml:annotationXML>
            <emma:emma xmlns:emma="http://www.w3.org/2003/04/emma" version="1.0">
              <emma:interpretation id="{B45B118F-431F-4A77-A2B9-65ABF1A84F07}" emma:medium="tactile" emma:mode="ink">
                <msink:context xmlns:msink="http://schemas.microsoft.com/ink/2010/main" type="inkWord" rotatedBoundingBox="1280,5516 94,5580 60,4951 1247,4887"/>
              </emma:interpretation>
            </emma:emma>
          </inkml:annotationXML>
          <inkml:trace contextRef="#ctx0" brushRef="#br1" timeOffset="-41912.06">-3034-93 9818 0,'0'0'2880'15,"0"0"-199"-15,0 0-225 16,0 0-583-16,0 0-385 16,-6-9-592-16,-1 9-480 15,7 0-272-15,-4 0-88 16,-3 14-48-16,1 5 0 15,-7 6-8-15,7 5 0 0,1-2 0 16,5 2-64-16,0-5 16 16,0-6 0-16,0 0-48 15,0-4-96-15,0-5-80 16,0-10-48 0,5 0-24-16,1 0 32 15,7 0 64-15,4-5 208 0,2-20 40 16,5 2 48-16,2-8 0 15,-9-3 0-15,2 6 48 16,-12 3-96-16,5 6 56 0,-7 8 56 16,-5 1 112-16,0 5 112 31,0 5-48-31,0 0-16 0,0 0-56 0,0 0-72 16,0 0 0-1,0 0-24-15,0 0-120 0,0 0 0 16,0 0-96-16,0 5-72 15,0 16 40-15,0 2 112 16,0 2 16-16,0 4-8 16,0-4 8-16,0 0-64 15,0-6 56-15,13-11-72 16,-7 3 8-16,1-1-24 16,-1-10-48-16,0 0 0 15,-1 0-8-15,-5 0-16 16,6 0 40-16,1-15 128 0,6 1-184 15,4-11-752-15,-4 6-1561 16,0 4-4648 0</inkml:trace>
          <inkml:trace contextRef="#ctx0" brushRef="#br1" timeOffset="-41499.12">-2366-415 6689 0,'0'0'5129'0,"0"0"-3417"16,0 0 689-16,0 0-401 15,0 0-535-15,0 0-497 16,0 0-520-16,0 0-232 16,-80 63-120-1,50-19 32-15,0 0-8 0,-2 4-24 16,8 1-48-16,1 0-32 16,3 0-16-16,8 0-16 15,5-4 8 1,7-1-104-16,0-11 104 0,0 1-88 0,7-4-104 15,12-7-120 1,5-2 88-16,1-11-96 16,-1-7 32-16,6-3-720 15,19-8-817-15,-6-18-2000 16,-6-2-5865-16</inkml:trace>
          <inkml:trace contextRef="#ctx0" brushRef="#br1" timeOffset="-40876.03">-2053-318 8953 0,'0'0'2297'0,"0"0"-89"0,0 0 25 16,0 0-377-1,0 0-848-15,0 0-215 16,-19-10-217-16,-5 30-296 0,0 4-168 16,-7 10-104-1,0 5 56-15,-5 5-56 0,6 0 0 16,4 0-8-16,2-4-8 16,12-6-64-16,5-4-48 0,7-7 16 15,0-8-24-15,0 1-176 16,13-12-40-1,11-4 160-15,1 0 88 16,5 0 48-16,7-20 48 16,0-4 0-16,-1-6-96 15,-4 1-161-15,-8 5-143 0,-5 4 160 16,-8 10 120-16,-5 0 120 16,-6 6 0-16,7 4 0 15,-7 0 48-15,0 0 40 16,0 0 72-16,0 0 40 15,0 0-176-15,0 4-24 16,0 6 0-16,0 6 0 16,0-2 176-16,0 10-48 15,-7 1-7-15,7-1-41 16,-6 0-8-16,6 2-16 0,0-9-56 16,-5 4 0-16,5-6 8 15,0-6-8-15,0-4 0 16,0 0-8-1,0-5 8-15,0 0 8 16,0 0 72-16,0 0-80 16,0 0-8-16,0 0-401 0,11-24-751 15,2 4-1728-15,0-4-4242 0</inkml:trace>
          <inkml:trace contextRef="#ctx0" brushRef="#br1" timeOffset="-40023.78">-2089-25 5033 0,'0'0'1560'0,"0"0"-1072"0,0 0-16 16,0 0-8-16,0 0 168 16,0 0 553-16,0 0 7 15,0 0-160-15,0 15 136 16,6-5-175-16,11-5-25 0,3-1 208 31,-3 1 208-31,2-5-279 0,5 0-49 16,-5 0-400-16,-6 0-336 15,-2 0-168-15,-5 0-152 16,1 0-352-16,-1 0-1144 0,7 0-2721 16,-7-5-7418-16</inkml:trace>
        </inkml:traceGroup>
      </inkml:traceGroup>
    </inkml:traceGroup>
  </inkml:traceGroup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1:47.923"/>
    </inkml:context>
    <inkml:brush xml:id="br0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331DF748-686C-4E0B-AC8B-32247091AB34}" emma:medium="tactile" emma:mode="ink">
          <msink:context xmlns:msink="http://schemas.microsoft.com/ink/2010/main" type="writingRegion" rotatedBoundingBox="2535,9940 3854,10233 3740,10748 2420,10455"/>
        </emma:interpretation>
      </emma:emma>
    </inkml:annotationXML>
    <inkml:traceGroup>
      <inkml:annotationXML>
        <emma:emma xmlns:emma="http://www.w3.org/2003/04/emma" version="1.0">
          <emma:interpretation id="{44F0F44E-D0CC-4EFB-AE45-7500C8A9DD30}" emma:medium="tactile" emma:mode="ink">
            <msink:context xmlns:msink="http://schemas.microsoft.com/ink/2010/main" type="paragraph" rotatedBoundingBox="2535,9940 3854,10233 3740,10748 2420,10455" alignmentLevel="1"/>
          </emma:interpretation>
        </emma:emma>
      </inkml:annotationXML>
      <inkml:traceGroup>
        <inkml:annotationXML>
          <emma:emma xmlns:emma="http://www.w3.org/2003/04/emma" version="1.0">
            <emma:interpretation id="{1D8B6646-B86D-4FF6-B1A6-097231181229}" emma:medium="tactile" emma:mode="ink">
              <msink:context xmlns:msink="http://schemas.microsoft.com/ink/2010/main" type="line" rotatedBoundingBox="2535,9940 3854,10233 3740,10748 2420,10455"/>
            </emma:interpretation>
          </emma:emma>
        </inkml:annotationXML>
        <inkml:traceGroup>
          <inkml:annotationXML>
            <emma:emma xmlns:emma="http://www.w3.org/2003/04/emma" version="1.0">
              <emma:interpretation id="{DD788226-BD63-4CC6-9534-E52C7B3D3E1E}" emma:medium="tactile" emma:mode="ink">
                <msink:context xmlns:msink="http://schemas.microsoft.com/ink/2010/main" type="inkWord" rotatedBoundingBox="2535,9940 3854,10233 3740,10748 2420,10455"/>
              </emma:interpretation>
              <emma:one-of disjunction-type="recognition" id="oneOf0">
                <emma:interpretation id="interp0" emma:lang="" emma:confidence="1">
                  <emma:literal/>
                </emma:interpretation>
              </emma:one-of>
            </emma:emma>
          </inkml:annotationXML>
          <inkml:trace contextRef="#ctx0" brushRef="#br0">2127 5371 8313 0,'0'0'4689'0,"0"0"-4177"15,0 0 225-15,0 0 719 16,0 0-152-16,0 0-480 15,0 0-384 1,-49 158 105-16,38-125-217 0,-2-3-128 16,7-5-104-1,6-1-80-15,-6-9-16 0,6-5-8 16,0 0-496-16,0-10-1265 16,0 0-2808-16,6-10-1968 0</inkml:trace>
          <inkml:trace contextRef="#ctx0" brushRef="#br0" timeOffset="-250.18">1784 5319 8449 0,'0'0'1825'0,"0"0"-49"0,0 0 152 15,0 0-383 1,0 0-329 0,0 0-96-16,0 0-480 0,-30 98-167 15,23-59-81-15,-5-6-120 16,5 1-80-16,3-5-80 0,4-8 24 15,-7-2-72-15,7-14-64 16,0 5 0-16,0-10 0 16,0 0 8-16,0 0 0 15,0 0 80-15,0-10 32 16,7-14 56 0,4-15-112-16,1-6-64 0,8-3 0 15,-9 9 0-15,-5-1 0 16,0 15 0-16,-6 12 64 15,0 3 64-15,0 10 256 16,0 0 88-16,0 0-160 0,0 0-312 16,0 10 0-1,0 3-48-15,0 12 48 0,0-6 0 16,0 2-56 0,0-6-64-16,0-2-16 15,7-2-112-15,10-6-48 16,2-5 32-16,0 0 24 0,5 0-64 15,-5-21 208-15,-1 8 96 16,-5-7 8 0,-1 9 40-16,-7 1 80 0,-5 7 256 15,0 3 176 1,0 0 72-16,0 0-136 0,0 0-288 16,-5 13-112-16,-14 8-96 15,6 2 16-15,2 8-16 16,-8-2-8-16,13 0-8 15,0-4-32-15,-1-7 40 0,7-2 0 16,0-6 0-16,0-1-8 16,0-4-232-1,0-5-232-15,0 4-232 16,0-4-160-16,0 0-304 16,0 0-1033-16,7 0-2736 0,-1-4-3065 0</inkml:trace>
          <inkml:trace contextRef="#ctx0" brushRef="#br0" timeOffset="591.7">2299 5430 9962 0,'0'0'2768'0,"0"0"-1928"16,0 0 505-16,0 0 7 15,0 0-208 1,-79 127-584-16,66-101-336 15,7-8-120-15,-1-2-56 0,2-7-48 16,5-3 0 0,0-3-280-16,0-3-336 0,0 0-64 15,0-13-40-15,0-12-312 16,5-4 240-16,8-5 103 0,0 8 457 16,-7 3 232-16,0 8 232 15,-1 6 593-15,2 4 287 16,-7 0-208-1,0 5-264-15,6 0-360 16,0 0 0-16,13 19 16 16,-8 0-120-16,9 6-64 0,10 5-40 15,-5-6 16-15,5 0-24 16,1 1-56-16,-1-10 40 16,2-2 16-16,-15-8-16 15,-4 1 8-15,0-6 40 0,-13 0 225 16,4 0 519-1,3-21 16-15,-7 3-248 0,6-11-216 16,-6-2 32 0,6 3-96-16,-6 4-96 15,7-1-128-15,-7 6-32 0,0-1-64 16,6 4 8-16,1 3-16 16,-3-2-72-16,3-1-184 15,-1 12-616-15,0-2-544 16,1 3-1545-16,-7 3-6169 15</inkml:trace>
          <inkml:trace contextRef="#ctx0" brushRef="#br0" timeOffset="-927.85">1674 5060 7457 0,'0'0'4009'16,"0"0"-1985"-16,0 0 473 15,0 0-617 1,0 0-599-16,-128-30-201 15,97 30-40-15,-1 0-384 16,-4 5-256-16,6 10-168 0,-1 9-160 16,-7 10-64-16,8 1 8 15,0 9-16-15,6 0-8 16,-1 0 0-16,12 0 0 16,8-9-40-16,5-8 40 15,0-1-48 1,0-8 40-16,11-2-176 0,15-11-8 15,4 0 104-15,6-5 96 16,7 0-72-16,0-10-240 16,0-6-176-16,-6-7-400 0,6-2-384 15,-13 2-649-15,2-3-951 16,-15 2 47 0,-10 5 913-16,-1 4 927 0,-6 6 777 15,0-2 208 1,0 5 728-16,0 3 569 15,0-3 247-15,0 6 128 0,-6 0-87 16,6-4-137-16,-7 4-32 16,7 0-327-16,-6 0-161 15,1 0-144-15,-1 0-184 0,-7 10-232 32,7 10-168-32,-7 8-64 15,-4 7-8-15,17-1-64 0,-7 0-64 16,7 4 0-16,0 2 8 15,0-11 64-15,0 1-72 0,7-10 64 16,-1-7-64-16,0-2 56 16,-6-11-48-16,5 0 0 15,-5 0 0-15,0 0-8 16,0 0-8-16,0 0-8 16,0 0-128-1,0 0-392-15,0 0-464 0,6-11-688 0,1-7-2665 16,-1 3-3609-16</inkml:trace>
        </inkml:traceGroup>
      </inkml:traceGroup>
    </inkml:traceGroup>
  </inkml:traceGroup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1:44.354"/>
    </inkml:context>
    <inkml:brush xml:id="br0">
      <inkml:brushProperty name="width" value="0.04667" units="cm"/>
      <inkml:brushProperty name="height" value="0.04667" units="cm"/>
    </inkml:brush>
  </inkml:definitions>
  <inkml:traceGroup>
    <inkml:annotationXML>
      <emma:emma xmlns:emma="http://www.w3.org/2003/04/emma" version="1.0">
        <emma:interpretation id="{959DFB62-FF4E-4EFC-B51A-E9022083F8A3}" emma:medium="tactile" emma:mode="ink">
          <msink:context xmlns:msink="http://schemas.microsoft.com/ink/2010/main" type="writingRegion" rotatedBoundingBox="700,9698 1147,9698 1147,10103 700,10103"/>
        </emma:interpretation>
      </emma:emma>
    </inkml:annotationXML>
    <inkml:traceGroup>
      <inkml:annotationXML>
        <emma:emma xmlns:emma="http://www.w3.org/2003/04/emma" version="1.0">
          <emma:interpretation id="{BBD26624-3E92-4546-B6B8-BBAADD2AAD5C}" emma:medium="tactile" emma:mode="ink">
            <msink:context xmlns:msink="http://schemas.microsoft.com/ink/2010/main" type="paragraph" rotatedBoundingBox="700,9698 1147,9698 1147,10103 700,1010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69DDD40E-76EA-4799-85AB-C5630590AF4E}" emma:medium="tactile" emma:mode="ink">
              <msink:context xmlns:msink="http://schemas.microsoft.com/ink/2010/main" type="line" rotatedBoundingBox="700,9698 1147,9698 1147,10103 700,10103"/>
            </emma:interpretation>
          </emma:emma>
        </inkml:annotationXML>
        <inkml:traceGroup>
          <inkml:annotationXML>
            <emma:emma xmlns:emma="http://www.w3.org/2003/04/emma" version="1.0">
              <emma:interpretation id="{97BBDC31-EC0D-491A-BED5-B3F574453C97}" emma:medium="tactile" emma:mode="ink">
                <msink:context xmlns:msink="http://schemas.microsoft.com/ink/2010/main" type="inkWord" rotatedBoundingBox="700,9698 1147,9698 1147,10103 700,10103"/>
              </emma:interpretation>
              <emma:one-of disjunction-type="recognition" id="oneOf0">
                <emma:interpretation id="interp0" emma:lang="" emma:confidence="1">
                  <emma:literal/>
                </emma:interpretation>
              </emma:one-of>
            </emma:emma>
          </inkml:annotationXML>
          <inkml:trace contextRef="#ctx0" brushRef="#br0">-318 4870 3184 0,'0'0'4937'15,"0"0"-3296"-15,0 0 127 16,0 0 112-16,0 0-303 0,-19 0-265 16,14 0-296-16,-1 0-272 15,-1 9-120 1,-5 5-167-16,5 6-33 15,-4 9-16-15,-2 2 8 16,13-3-144-16,-6 1-56 16,6 1-88-16,0-11 0 0,0 2-16 15,13-4-32-15,4-6-32 16,9-1 0-16,4-10-32 16,0 0 56-1,7 0 128-15,6-15 24 0,-7-8-16 16,-4-3-72-1,-8 2 24-15,-5-5 32 0,-8-2 144 16,-11-2 129-16,0-1 15 16,-5 0-120-16,-20-6-8 15,-5 11-72-15,-7-5-32 16,0 14-8-16,-1 1-96 16,-5 9-72-16,7 6 16 15,-1 4-88-15,1 0-16 0,-1 14-160 16,7 10-392-1,4 5-552-15,3 30-905 16,16-5-1888-16,7-10-4272 0</inkml:trace>
        </inkml:traceGroup>
      </inkml:traceGroup>
    </inkml:traceGroup>
  </inkml:traceGroup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32767" units="deg"/>
          <inkml:channel name="T" type="integer" max="2.14748E9" units="dev"/>
        </inkml:traceFormat>
        <inkml:channelProperties>
          <inkml:channelProperty channel="X" name="resolution" value="3854.94116" units="1/cm"/>
          <inkml:channelProperty channel="Y" name="resolution" value="5461.1665" units="1/cm"/>
          <inkml:channelProperty channel="F" name="resolution" value="91.01945" units="1/deg"/>
          <inkml:channelProperty channel="T" name="resolution" value="1" units="1/dev"/>
        </inkml:channelProperties>
      </inkml:inkSource>
      <inkml:timestamp xml:id="ts0" timeString="2021-04-27T17:52:36.630"/>
    </inkml:context>
    <inkml:brush xml:id="br0">
      <inkml:brushProperty name="width" value="0.06667" units="cm"/>
      <inkml:brushProperty name="height" value="0.06667" units="cm"/>
      <inkml:brushProperty name="color" value="#ED1C24"/>
    </inkml:brush>
    <inkml:brush xml:id="br1">
      <inkml:brushProperty name="width" value="0.06667" units="cm"/>
      <inkml:brushProperty name="height" value="0.06667" units="cm"/>
      <inkml:brushProperty name="color" value="#177D36"/>
    </inkml:brush>
  </inkml:definitions>
  <inkml:traceGroup>
    <inkml:annotationXML>
      <emma:emma xmlns:emma="http://www.w3.org/2003/04/emma" version="1.0">
        <emma:interpretation id="{6C416B32-F9DF-4417-9453-7992D59A1724}" emma:medium="tactile" emma:mode="ink">
          <msink:context xmlns:msink="http://schemas.microsoft.com/ink/2010/main" type="inkDrawing" rotatedBoundingBox="2751,8167 9671,4983 10532,6853 3612,10037" hotPoints="9919,6238 7149,8369 3661,8585 6431,6454" semanticType="enclosure" shapeName="Ellipse">
            <msink:sourceLink direction="with" ref="{58B03D36-761F-49FF-A66E-7F30E6B0E3B6}"/>
            <msink:sourceLink direction="with" ref="{B80E0C41-FB8A-47AF-B785-E292B636FE2B}"/>
            <msink:sourceLink direction="with" ref="{B5BA7EBA-1F16-4A58-8C0D-CCBBDC54C4CD}"/>
          </msink:context>
        </emma:interpretation>
      </emma:emma>
    </inkml:annotationXML>
    <inkml:trace contextRef="#ctx0" brushRef="#br0">0 3385 1120 0,'0'0'1088'16,"0"0"-712"-16,0 0 120 0,0 0 16 16,0 0-152-16,0 5 96 15,0-5 89-15,0 0-161 16,0 0-64-16,0 0-8 15,0 0 80-15,0 0-32 16,0 0 168 0,0 0 96-16,0 0 88 0,0 0 48 15,0 0 9-15,0 0 39 16,0 0 112-16,0 0 264 16,0 0-224-16,0 0-247 0,0 0 15 15,0 0 88-15,0 0 16 16,0 0-72-16,0 0-160 15,0-5 57-15,0 0-153 16,0 0-104-16,7-5-152 16,-1 0-144-1,-1-4-32-15,1-1 8 0,1 0 40 16,-1-4 24-16,11-6-8 16,-10 6 24-16,12-7-40 0,-6 8-24 15,4-7-8-15,-4 1-16 16,4 4 24-16,2-9-8 15,0 5 32 1,-7-1-48-16,7-4 16 16,-2 4-40-16,2-3 0 15,-6 3 24-15,4-1-16 0,2 8-48 16,-1-7 8-16,-5 6 40 16,-1 5-40-16,1-7-8 15,5 8 16-15,-6-8-16 16,1 8 0-16,5-7 8 15,-6-1 32-15,-1 7-48 16,2 0 8 0,0-6 8-16,0 6-8 0,-2-2 0 15,-5 2 0-15,7 4 0 16,0-5 0-16,-2 0 0 0,1 2 0 16,-5-8 8-16,10 8-8 15,-4-3-8-15,0 1 8 16,4-4 0-1,-4 0 0-15,0-2 0 16,-1 3 0-16,-1 2 8 16,2 3 32-16,0-2-48 0,-2-1 8 15,-5 3-8-15,7-2 8 16,0 4 0-16,-7 1-8 16,-1 2 0-16,8-2 8 0,-7 0 0 15,7-6-8 1,4 3 8-16,-4-2 0 15,0-1-8-15,-2 8 0 16,2-7 0-16,-1-1 8 16,-1 3 0-16,8-2-8 15,-6-1 0-15,-2 3 0 16,2 3 0-16,0-5 8 0,-1 1-8 16,0-1 0-1,0-1 0-15,1 8 8 0,5-12-8 16,-6 4 0-16,12-3 0 15,-5 0 8 1,-6 0-8-16,11-1 0 0,-12 0 8 16,6 1-8-16,1-2 0 15,0 8 8-15,-8-7 0 0,8 5-8 16,-6 1 8-16,-2 0-8 16,8-1 0-1,-8 5-8-15,9-5 16 16,-1 0-8-16,-8 6 0 0,8-5 0 15,5-7 0 1,-5 12 0-16,-2-5 0 0,2-2 0 16,0 2 0-16,-1 5-8 15,1-1 8-15,-8-1 0 16,2 1-8-16,0 1 8 16,-1-1 0-16,6 0 0 15,-6 0 0-15,6-4 0 16,1 4 0-16,0-5 0 15,-1 5-8-15,5-4 8 16,-3 0-8-16,-1 3-32 16,-2 2 40-16,-4-1 8 0,0 6-8 15,-9-7 8-15,9 6-8 16,0 0 8 0,-7-4-8-16,12-1 0 0,-6-5 8 15,7 5-8 1,5-4-8-16,-5 4 8 15,-1-5 8-15,1 2-8 0,-8 3 0 16,8 0 0-16,-6-1 8 16,-2 1 8-16,2 1-8 0,-1 0-8 15,1-1 8-15,-2-5-8 16,8 0 0 0,-1-4-8-16,1 4 0 15,5 1 8-15,-5-2-8 16,-2 8 8-16,-4-2-16 15,0 0 16-15,4-1 0 0,-4 2 0 16,6 0-8-16,-1-1 0 16,7 0-32-16,-1-5 40 31,6 6 0-31,2-6 0 0,-8-1 0 16,1 3-8-16,-7-2 8 15,7 0 0-15,-7 5 0 0,1-4 0 16,-2-1 8-16,-4 4 0 15,4-2-8-15,2-2 8 16,1 5 0-16,-3 1-8 16,2-1 0-16,-8 0 0 0,2 5 0 15,6-6 0 1,-1 1 0-16,1-3-8 0,4 3 16 16,3-5-16-1,-2 1 16-15,6-1-16 16,2 5 0-16,-8-4 0 0,1 4 0 15,-7 5 0-15,1 0 0 16,-15 0 8-16,9-5-8 0,-7 10 8 16,7-9 0-16,-6 9 0 15,4-10-8 1,1 5-40-16,1 1 40 16,5-2-8-16,1-4-32 15,-2 5 0-15,2 0 40 16,5-3 0-16,-5-2 0 0,11-1-40 15,-4 2 40-15,-2-1-120 16,1 0 80-16,-1 0 32 16,-5 0-32-1,5 6 40-15,-7-6 0 0,3 5 0 16,-1 1 0 0,4-7 0-16,1 6 0 0,8-5 0 15,-2 2 0-15,7-2-64 16,-1-1 8-16,-4 6 16 15,-2-5 40-15,-6 1-8 0,8 4 8 16,-8-4 8 0,-7 3-8-16,-4-4 8 0,6 5 0 15,-8 1 0 1,8-1 0-16,1 1 0 16,-3-2 0-16,9-4-8 15,-3 5 8-15,8 0-8 0,0 0 8 16,6-4 0-16,-7 5 0 15,0-6 0-15,7 5 0 16,-12-1 0-16,6 1 0 16,-12 0-8-16,-2 1 8 15,9-1 0 1,-15 5 0-16,8-5 0 0,-2-4 0 16,2 4 0-16,5-1 8 15,2 1-8-15,-9 1 0 16,9-5 0-16,-3 9 0 15,3-6 0-15,-2 2 0 0,1-2 8 16,-7 1-8 0,1 0 0-16,-8 5 8 15,-5-5-8-15,13 2 0 0,-12-3 0 16,10 6 0 0,2-4 0-16,-1-2 0 0,7 2-8 15,-1 4 8-15,6-5 0 16,2-1-8-16,-2 1 8 0,1 0 0 15,0 0-8-15,0 1 8 16,-8-1 0 0,3 1 0-1,-2-1 0-15,1 0 0 0,-1-1 0 16,0 1 8-16,8-5-8 16,-9 7 8-16,8-3-8 0,-6 2 0 15,-7-2 8-15,7 2-8 16,-14-1 0-16,8-1 0 15,0 2 8 1,-8-2-8-16,9 3 0 0,-8-3 8 16,6 2-8-1,7 4 0-15,-1-5 0 0,0 0 0 16,12 5 0-16,-4-5 0 16,5-1-8-16,-7 1 8 15,0 1 0-15,-4-2 8 16,-2 6-8-16,-12-3-40 0,7-2 40 15,-14 5 48-15,8-5-40 16,0 5-8-16,-7 0-8 16,5-5 8-1,2 0 0-15,6 5 0 16,5-5 0-16,1-1 0 0,-1 2-8 16,6-1 8-16,0 1 0 15,2-2 0 1,-14 2 8-16,7 4-8 0,-7-5-8 0,-6 5 8 15,1-6 0 1,-2 6 0 0,-4 0 8-16,5-4-8 0,1 4 8 15,-2-6-8-15,8 6 8 16,0-3-8-16,-1-3 0 0,7 2 0 31,5 4 0-31,1-5-8 16,-1 0 8-16,2 5 0 15,-2-5 0-15,-6-1 0 0,-5 6 0 16,-2 0 0-16,-4-5 0 16,-7 5 0-16,7 0 0 0,-13 0 0 15,6 0 0-15,6 0 0 16,0 0 0-16,7 0 0 16,5-4 0-16,6 4 0 15,-4 0 0-15,4-6 8 0,-6 6-8 16,1 0 0-1,-12 0 0-15,-2 0 0 0,-4 0 8 16,-1 0-16 0,0 0 16-16,1 0-16 15,-7 0 8-15,5 0 0 0,7 0-8 16,1 0-64-16,-7 0 64 16,5 0 0-16,2 0 0 15,-6 0 8-15,5 0 0 16,-5 0 0-16,-3 0 8 15,3 0-8 1,-7 0 8-16,6 0 0 0,0 0-8 16,1 0 8-16,-7 0-8 15,6 0 0-15,-6 0 0 0,11 0 8 16,-11 0-8-16,7 0 0 16,-1 0 8-1,7 0-8-15,-7 0 8 16,0 0 8-16,-1 0-8 15,2 0-8-15,-1 0 8 16,0 0 0-16,-6 0-8 0,7 0 0 16,-1 0 0-16,0 0 0 15,-1 0 0-15,8 0 0 16,-7 0 0-16,7 0 8 16,-7 0-8-16,-1 0 0 0,-5 0 8 31,6 0 0-31,-6 0 0 15,0 0 0-15,7 0-8 0,-1 0 8 16,1 0 0-16,-1 0-8 16,5 0 0-16,-5 0 0 0,-6 0-8 15,7 0 8-15,-7 0 0 16,0 0 8-16,6 0 0 16,-6 0 40-1,0 0 0-15,0 0 0 0,0 0-40 16,0 0 0-1,0 0 40-15,0 0-40 0,0 0 40 16,0 0 24-16,0 0 0 16,0 0 32-16,0 0 32 15,0 0-8-15,0 0-8 0,0 0-48 16,0 0-8-16,0 0-8 16,0 0-40-1,0 0 40-15,0 0-8 0,0 0 56 16,0 0 64-1,0 0 49-15,0 0-33 16,0 0-88-16,0 0-48 0,0 0-48 16,0 0 0-16,0 0 0 15,0 0 8-15,0 0 0 16,0 0 40-16,0 0-32 16,0 0-8-1,0 0 56-15,0 0-56 16,0 0 40-16,0 0 64 0,0 0-64 15,0 0 48-15,0 0-40 16,0 0-8-16,0 0 32 0,0 0-32 16,0 0-32-16,0 0 32 15,0 0-48-15,0 0 48 16,0 0 48 0,0 0-88-16,0 0-8 0,0 0 8 15,0 0 0 1,0 0 8-16,0 0-16 0,0 0 0 15,0 0 72-15,0 0-24 16,0 0-32-16,0 0-16 16,0 0 88-16,0 0 40 15,0 0-40-15,0 0-88 0,0 0 16 16,0 0 56 0,0 0-16-16,0 0 40 15,0 0 0-15,0 0 0 16,0 0-24-16,0 0-56 15,0 0 88-15,0 0-88 0,0 0 32 16,0 0-48-16,-13 0-88 16,-10-3-1144-16,3-2-1625 15,-3 0-7705-15</inkml:trace>
    <inkml:trace contextRef="#ctx0" brushRef="#br1" timeOffset="46442.38">-6 3473 704 0,'0'0'2664'0,"0"0"-1544"15,0 0-319-15,0 0-1 16,0 0-224-16,0 0 384 0,6 0 80 15,-6 0-287-15,0 0-153 16,0 0-80-16,0 0-120 16,0 0-160-16,0 0-40 0,0 0-72 15,0 0-64 1,0 0 80 0,0 0 248-16,0 0 120 0,0 0 40 15,0 0 40-15,0 0-7 16,0 0 103-16,0 0-16 0,0 0-224 15,0 0-40-15,0 0 96 16,0 0 40 0,0 0-144-16,0 0-32 15,0 0-48-15,0 0-39 0,0 0-17 16,0 0 24-16,0 0-8 16,0 0-16-16,0 0-120 15,0 0-48-15,0 0-16 16,7 0-8-16,4 0 0 15,2 0-16-15,10 0 8 0,-4 0 8 16,12-5 24 0,-6 0-24-16,-1 0 16 15,1-1-16-15,-7 2-24 0,7 4 0 16,-14-6-40 0,9 6 0-16,-3-3 8 15,-4 3 32-15,6 0-48 0,-2 0 8 16,9-6 40-16,-2 2-40 15,1 4 0-15,5-5 40 16,-12 0 0-16,7 0-40 16,-7-1 8-16,-6 6-8 15,1 0 40 1,-2 0-40-16,-4 0 0 0,5 0 0 16,1 0 0-16,-2 0 0 15,2 0-8-15,6 0 8 0,-1-4 8 16,1 4-8-16,-2 0 0 15,-4 0-8-15,6 0 8 16,-8-5 0-16,2 5 0 16,-1 0 8-16,1 0-8 15,-2 0 40 1,2-4-40-16,11 4 8 0,-5-5 56 16,-2 0-64-16,3 0 0 15,3 5 8-15,-4-5 32 16,1 0-40-16,-9 0 0 15,1 5 40-15,1-6-48 0,-2 6 8 16,2-4-8 0,12 4 8-16,-7-9 48 15,1 9-40-15,5-10 32 16,1 5-40-16,-7 0 0 16,7 0 0-16,-1-1 8 0,-5-3-8 15,-1 5 0-15,7-1 0 16,-14 0 0-1,8 5-8-15,-1-5 8 16,-5 0 0-16,6 0 0 16,-8 5 0-16,8-10 8 15,5 6-8-15,-5-1-8 0,11 0 56 16,-5 0-48-16,-7 0 8 16,7 0-8-16,-1-1 48 15,-5 2-56-15,-1-2 0 0,1 3-8 16,-2-2 0-16,9 0 8 15,-9 0 8 1,2 0-8-16,-1 0 8 0,1-1 0 16,5 2 0-1,1-1-8-15,-7-4 72 16,1 4-64-16,5 0-8 0,-12 0 0 16,7 0 0-16,-1 0 0 15,1 5 0-15,-2-10 8 16,3 6 0-16,3-1 0 15,3 0 80-15,-2-5-40 16,1 0 24-16,-1 4-16 16,6 2-40-16,-4-5-8 15,4 4 0-15,-6-4 56 16,1 3-8-16,-1-4-8 0,1 5 16 16,-7 0 8-16,1 1-24 15,-1-1 32 1,7 0-24-16,-8 1 8 0,9-2 16 15,-9 1-72-15,9 0 57 16,-9-4-57 0,9 4 32-16,-2 0 8 0,-1 0 16 15,-3-4-56-15,10 2 40 16,-5 3 48-16,-1 0-96 16,6-1 40-16,2-5-32 15,-2 0-8-15,0 5 8 0,2-5 24 16,-2 1-32-1,1 4 0-15,-6 0 16 16,5 1-16-16,-6-7 0 16,2 6 48-16,-3 0-48 15,1 0 0-15,2 1 0 0,-2-6 0 16,1 5 0-16,-1-5 0 16,1 5 72-16,-7-5-72 15,12 6 8-15,-4-5-8 16,-9-1 8-16,8-1 0 15,6 1 56 1,-6 1-8-16,-1-1-40 0,6 1-8 16,0-7 40-16,2 7-48 15,-8 0 0-15,1 4 0 16,-1-6 0-16,0 6-8 0,-5-4 8 16,5 5 0-16,-5-6 8 15,5 0 0 1,1-1 0-16,-1 2 40 0,2-1-40 15,-2 1-8 1,6-2 0-16,-5 1 0 0,-1 1 16 16,6 0-16-16,-11-2 8 15,5 6 0-15,-5-8 40 16,5 7-48-16,-5 2 8 16,0-6 0-16,-1-1 0 15,7 7 0-15,6-11 0 16,-8 6 8-16,14-1-8 15,1-6 8-15,3 3-16 16,-2-2 16-16,4 0-8 16,-7 6 48-16,1-6-56 0,-7 5 0 15,-5 1 0-15,-1-1 8 16,-5 5 40 0,-1-5-32-16,-6-1-16 0,6 6 96 15,-5-8-24 1,12 3 64-16,-7 0-136 15,5-6 64-15,9 3-64 0,-14-2 0 16,7 5 8-16,-1-4-8 16,2 4 16-16,-9 0-8 0,2-5 8 15,-1 6-8-15,7-6 40 16,-7-1-48-16,1 3 0 16,4-1 0-1,3-3 0-15,-2 4 0 16,1 3 0-16,-7-6 0 15,1 8-8-15,-2-2 8 0,9 0 0 16,-15 0-8-16,14 0 16 16,-14 1-8-16,8-1 8 15,1 0 40-15,3-5-40 16,1 6-8-16,2-6 0 16,-2 0-8-16,1 1 0 15,5 4 16-15,-6-5-8 16,1 4 0-16,-1 2 8 15,-5 1-8-15,-1-2 0 16,1-1-8-16,-2 1 0 0,-4 1 8 16,6-1 0-16,-1-5 8 15,1 6-8-15,-2-6-8 16,9 0 0-16,-2 5 8 16,1-9-8-1,-1 4 8-15,1 5 0 16,-1-4 0-16,-5 5 0 0,-1-7 8 15,1 2 0-15,-2-1-8 16,2 0 8-16,-1-4 0 16,1 5 0-16,-1-7 8 15,-6 2-8-15,7 4-8 16,-1 1 16-16,7 0-8 16,-7-2 40-16,1-2-32 15,-2 2-8-15,2 1 40 16,0 2-40-16,-1-2 40 15,1-1-40-15,-1-2 0 0,1 2 40 16,-2-2-48-16,9-2 8 16,-9 4 8-16,8-2-16 15,-7 3 8-15,-5 0 0 16,6-4 0 0,-2 4 40-16,2 0-40 15,-8-4 0-15,9 3 0 0,-1 3 0 16,-2-2 40-16,2 0-48 15,-8-4 0-15,15 4 0 0,-14-4 0 16,6 4 8-16,1-1-8 16,-1 3 0-1,1-7 0-15,-7 4 0 16,-1 3 8-16,2 3 0 16,0-5-8-16,-7 5 8 15,-1 1 0-15,8-6 0 0,0 5-8 16,-7 1 0-16,5-6 0 15,2 0 0-15,-1 5 0 16,-5-4 0-16,4 4 0 16,-5 0 0-16,1 0 8 15,-1 1 0-15,0-6 0 16,1 0 0-16,-2 1-8 16,7 4 0-16,-12-10 8 15,7 10-8-15,-1 1 8 16,0-1 0-16,1-5-8 0,-7 0 8 15,11 7 40-15,-11-8-48 16,6 6-8-16,1 1 0 16,-1-1 8-16,-6 5 8 15,6-5-8 1,-6 5 0-16,0 0 0 16,7-4 0-16,-7 4 0 15,4-4 0-15,-4 3 0 0,7-4 0 16,-1 0 8-16,0 2-8 15,1-8 8-15,-1 6-8 0,5-4 0 16,-4 4 0-16,-7 1 40 16,6-2-40-1,7 1-8-15,-13 1 8 16,12-1-8-16,-7 0 8 16,-5-5 8-16,7 6-8 0,5-1 0 15,-12 1 0-15,7-2 8 16,-1 2-8-16,0-5 0 15,-1 4 0 1,2 4 8-16,-1-3-8 0,0 0 0 16,-6-1 0-16,7-1 0 15,-7 1 32-15,6 7-32 16,-6-7 0-16,0 0 0 16,6-1 0-16,-6 1 0 15,0 1 8-15,5 0 0 16,-5 4-8-16,0 0 8 15,6-1-8-15,-6 1 8 16,0 5-8-16,0-4 0 0,0-2 0 16,7 3 8-16,-7-3 0 15,0 2-8 1,6-2 8-16,-6 2 0 0,0-1-8 16,0-1 0-16,7-4 0 15,-1 7 0-15,-6-7 0 16,6 0 0-16,-1 5 0 15,1-6-8-15,-6 1 8 0,13 2-8 16,-7-2 0 0,1 0 0-16,-7 0 0 15,11 1 8-15,-11-6 0 16,6 5 40-16,1 1-40 0,-1-6-16 16,0 5 16-16,-6-5-8 15,0 9 8 1,7-2-8-16,-7 3 8 0,0 5 0 15,0-5 0-15,0 5 0 16,6 0 0 0,-6-5 0-16,0 5 0 0,0-5 8 15,0 5-8-15,0 0 8 16,0 0-8-16,0 0 0 16,0 0 0-16,0 0 0 15,0 0 0-15,0 0 8 0,0 0 8 16,0 0-8-1,0 0 48-15,0 0-56 16,0 0-8-16,0 0 8 16,0 0 0-16,0 0 0 15,0 0 0-15,0 0-8 0,0 0 16 16,0 0-8-16,0 0 0 16,0 0 0-16,0 0 0 15,0 0 0-15,0 0 0 0,0 0-8 16,0 0 8-1,0 0 0 1,0 0 0-16,0 0 0 0,0 0 0 16,0 0 0-16,0 0 0 15,0 0-8-15,0 0 8 16,0 0 0-16,0 0 0 16,0 0-8-16,0 0-32 15,0 0-312-15,0 0-816 16,0 0-1153-16,0 0-3672 0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130" zoomScaleNormal="130" workbookViewId="0">
      <selection activeCell="J1" sqref="J1"/>
    </sheetView>
  </sheetViews>
  <sheetFormatPr defaultColWidth="9.140625" defaultRowHeight="15" x14ac:dyDescent="0.25"/>
  <cols>
    <col min="1" max="1" width="4.5703125" style="1" customWidth="1"/>
    <col min="2" max="16384" width="9.140625" style="1"/>
  </cols>
  <sheetData>
    <row r="1" spans="1:9" x14ac:dyDescent="0.25">
      <c r="A1" s="118" t="s">
        <v>37</v>
      </c>
      <c r="B1" s="117"/>
      <c r="C1" s="117"/>
      <c r="D1" s="117"/>
      <c r="E1" s="117"/>
      <c r="F1" s="117"/>
      <c r="G1" s="117"/>
      <c r="H1" s="117"/>
      <c r="I1" s="117"/>
    </row>
    <row r="2" spans="1:9" ht="19.5" customHeight="1" x14ac:dyDescent="0.25">
      <c r="A2" s="1" t="s">
        <v>69</v>
      </c>
    </row>
    <row r="3" spans="1:9" ht="19.5" customHeight="1" x14ac:dyDescent="0.25">
      <c r="A3" s="2" t="s">
        <v>51</v>
      </c>
      <c r="B3" s="1" t="s">
        <v>70</v>
      </c>
    </row>
    <row r="4" spans="1:9" ht="19.5" customHeight="1" x14ac:dyDescent="0.25">
      <c r="A4" s="3" t="s">
        <v>51</v>
      </c>
      <c r="B4" s="1" t="s">
        <v>71</v>
      </c>
    </row>
    <row r="5" spans="1:9" ht="19.5" customHeight="1" x14ac:dyDescent="0.25">
      <c r="A5" s="3" t="s">
        <v>51</v>
      </c>
      <c r="B5" s="1" t="s">
        <v>213</v>
      </c>
      <c r="I5" s="1" t="s">
        <v>198</v>
      </c>
    </row>
    <row r="7" spans="1:9" ht="19.5" customHeight="1" x14ac:dyDescent="0.25">
      <c r="A7" s="1" t="s">
        <v>214</v>
      </c>
    </row>
    <row r="8" spans="1:9" ht="19.5" customHeight="1" x14ac:dyDescent="0.25">
      <c r="B8" s="1" t="s">
        <v>38</v>
      </c>
      <c r="E8" s="1" t="s">
        <v>217</v>
      </c>
    </row>
    <row r="9" spans="1:9" ht="19.5" customHeight="1" x14ac:dyDescent="0.25">
      <c r="B9" s="1" t="s">
        <v>215</v>
      </c>
      <c r="E9" s="1" t="s">
        <v>216</v>
      </c>
    </row>
    <row r="11" spans="1:9" s="60" customFormat="1" x14ac:dyDescent="0.25">
      <c r="A11" s="60" t="s">
        <v>218</v>
      </c>
    </row>
    <row r="12" spans="1:9" s="60" customFormat="1" x14ac:dyDescent="0.25">
      <c r="B12" s="60" t="s">
        <v>220</v>
      </c>
      <c r="D12" s="60" t="s">
        <v>219</v>
      </c>
    </row>
    <row r="13" spans="1:9" s="60" customFormat="1" x14ac:dyDescent="0.25">
      <c r="D13" s="60" t="s">
        <v>221</v>
      </c>
    </row>
    <row r="15" spans="1:9" s="135" customFormat="1" x14ac:dyDescent="0.25"/>
  </sheetData>
  <phoneticPr fontId="3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2"/>
  <sheetViews>
    <sheetView zoomScale="115" zoomScaleNormal="115" workbookViewId="0">
      <selection activeCell="G15" sqref="G15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6" width="9.140625" style="1"/>
    <col min="7" max="7" width="11.140625" style="1" customWidth="1"/>
    <col min="8" max="8" width="10.85546875" style="1" customWidth="1"/>
    <col min="9" max="9" width="5" style="1" customWidth="1"/>
    <col min="10" max="10" width="10.5703125" style="1" customWidth="1"/>
    <col min="11" max="16384" width="9.140625" style="1"/>
  </cols>
  <sheetData>
    <row r="1" spans="1:12" s="4" customFormat="1" x14ac:dyDescent="0.25">
      <c r="A1" s="4" t="s">
        <v>99</v>
      </c>
    </row>
    <row r="2" spans="1:12" ht="9.6" customHeight="1" x14ac:dyDescent="0.25"/>
    <row r="3" spans="1:12" x14ac:dyDescent="0.25">
      <c r="A3" s="1" t="s">
        <v>96</v>
      </c>
    </row>
    <row r="5" spans="1:12" x14ac:dyDescent="0.25">
      <c r="A5" s="5"/>
      <c r="B5" s="6" t="s">
        <v>11</v>
      </c>
      <c r="C5" s="147" t="s">
        <v>75</v>
      </c>
      <c r="D5" s="147"/>
      <c r="E5" s="148"/>
    </row>
    <row r="6" spans="1:12" ht="30" x14ac:dyDescent="0.25">
      <c r="A6" s="7"/>
      <c r="B6" s="8"/>
      <c r="C6" s="58" t="s">
        <v>0</v>
      </c>
      <c r="D6" s="58" t="s">
        <v>2</v>
      </c>
      <c r="E6" s="59" t="s">
        <v>1</v>
      </c>
    </row>
    <row r="7" spans="1:12" ht="16.5" customHeight="1" x14ac:dyDescent="0.25">
      <c r="A7" s="156" t="s">
        <v>78</v>
      </c>
      <c r="B7" s="57" t="s">
        <v>14</v>
      </c>
      <c r="C7" s="12">
        <v>480000</v>
      </c>
      <c r="D7" s="12">
        <v>280000</v>
      </c>
      <c r="E7" s="13">
        <v>160000</v>
      </c>
    </row>
    <row r="8" spans="1:12" x14ac:dyDescent="0.25">
      <c r="A8" s="157"/>
      <c r="B8" s="57" t="s">
        <v>15</v>
      </c>
      <c r="C8" s="12">
        <v>432000</v>
      </c>
      <c r="D8" s="12">
        <v>280000</v>
      </c>
      <c r="E8" s="13">
        <v>200000</v>
      </c>
    </row>
    <row r="9" spans="1:12" x14ac:dyDescent="0.25">
      <c r="A9" s="157"/>
      <c r="B9" s="57" t="s">
        <v>16</v>
      </c>
      <c r="C9" s="12">
        <v>392000</v>
      </c>
      <c r="D9" s="12">
        <v>300000</v>
      </c>
      <c r="E9" s="13">
        <v>240000</v>
      </c>
    </row>
    <row r="10" spans="1:12" x14ac:dyDescent="0.25">
      <c r="A10" s="158" t="s">
        <v>5</v>
      </c>
      <c r="B10" s="159"/>
      <c r="C10" s="51">
        <v>0.5</v>
      </c>
      <c r="D10" s="51">
        <v>0.3</v>
      </c>
      <c r="E10" s="52">
        <v>0.2</v>
      </c>
    </row>
    <row r="11" spans="1:12" x14ac:dyDescent="0.25">
      <c r="A11" s="26"/>
      <c r="C11" s="23"/>
      <c r="D11" s="23"/>
      <c r="E11" s="23"/>
    </row>
    <row r="13" spans="1:12" x14ac:dyDescent="0.25">
      <c r="A13" s="5"/>
      <c r="B13" s="6" t="s">
        <v>12</v>
      </c>
      <c r="C13" s="147" t="s">
        <v>75</v>
      </c>
      <c r="D13" s="147"/>
      <c r="E13" s="148"/>
    </row>
    <row r="14" spans="1:12" ht="30" x14ac:dyDescent="0.25">
      <c r="A14" s="7"/>
      <c r="B14" s="8"/>
      <c r="C14" s="58" t="s">
        <v>0</v>
      </c>
      <c r="D14" s="58" t="s">
        <v>2</v>
      </c>
      <c r="E14" s="59" t="s">
        <v>1</v>
      </c>
      <c r="G14" s="43" t="s">
        <v>98</v>
      </c>
      <c r="H14" s="43" t="s">
        <v>97</v>
      </c>
      <c r="K14" s="53"/>
    </row>
    <row r="15" spans="1:12" ht="16.5" customHeight="1" x14ac:dyDescent="0.25">
      <c r="A15" s="156" t="s">
        <v>78</v>
      </c>
      <c r="B15" s="57" t="s">
        <v>14</v>
      </c>
      <c r="C15" s="12">
        <f t="shared" ref="C15:E17" si="0">MAX(C$7:C$9) - C7</f>
        <v>0</v>
      </c>
      <c r="D15" s="12">
        <f t="shared" si="0"/>
        <v>20000</v>
      </c>
      <c r="E15" s="13">
        <f t="shared" si="0"/>
        <v>80000</v>
      </c>
      <c r="G15" s="12">
        <f>SUMPRODUCT(C15:E15,$C$18:$E$18)</f>
        <v>22000</v>
      </c>
      <c r="K15" s="54">
        <f>G15</f>
        <v>22000</v>
      </c>
      <c r="L15" s="55" t="str">
        <f>B15</f>
        <v>A_1</v>
      </c>
    </row>
    <row r="16" spans="1:12" x14ac:dyDescent="0.25">
      <c r="A16" s="157"/>
      <c r="B16" s="57" t="s">
        <v>15</v>
      </c>
      <c r="C16" s="12">
        <f t="shared" si="0"/>
        <v>48000</v>
      </c>
      <c r="D16" s="12">
        <f t="shared" si="0"/>
        <v>20000</v>
      </c>
      <c r="E16" s="13">
        <f t="shared" si="0"/>
        <v>40000</v>
      </c>
      <c r="G16" s="12">
        <f>SUMPRODUCT(C16:E16,$C$18:$E$18)</f>
        <v>38000</v>
      </c>
      <c r="K16" s="54">
        <f>G16</f>
        <v>38000</v>
      </c>
      <c r="L16" s="55" t="str">
        <f>B16</f>
        <v>A_2</v>
      </c>
    </row>
    <row r="17" spans="1:12" x14ac:dyDescent="0.25">
      <c r="A17" s="157"/>
      <c r="B17" s="57" t="s">
        <v>16</v>
      </c>
      <c r="C17" s="12">
        <f t="shared" si="0"/>
        <v>88000</v>
      </c>
      <c r="D17" s="12">
        <f t="shared" si="0"/>
        <v>0</v>
      </c>
      <c r="E17" s="13">
        <f t="shared" si="0"/>
        <v>0</v>
      </c>
      <c r="G17" s="12">
        <f>SUMPRODUCT(C17:E17,$C$18:$E$18)</f>
        <v>44000</v>
      </c>
      <c r="K17" s="54">
        <f>G17</f>
        <v>44000</v>
      </c>
      <c r="L17" s="55" t="str">
        <f>B17</f>
        <v>A_3</v>
      </c>
    </row>
    <row r="18" spans="1:12" x14ac:dyDescent="0.25">
      <c r="A18" s="158" t="s">
        <v>5</v>
      </c>
      <c r="B18" s="159"/>
      <c r="C18" s="51">
        <v>0.5</v>
      </c>
      <c r="D18" s="51">
        <v>0.3</v>
      </c>
      <c r="E18" s="52">
        <v>0.2</v>
      </c>
      <c r="H18" s="23">
        <f>MIN(G15:G17)</f>
        <v>22000</v>
      </c>
      <c r="I18" s="1" t="s">
        <v>21</v>
      </c>
      <c r="J18" s="1" t="str">
        <f>VLOOKUP(H18,K15:L17,2)</f>
        <v>A_1</v>
      </c>
    </row>
    <row r="22" spans="1:12" s="135" customFormat="1" x14ac:dyDescent="0.25"/>
  </sheetData>
  <mergeCells count="6">
    <mergeCell ref="A18:B18"/>
    <mergeCell ref="C5:E5"/>
    <mergeCell ref="A7:A9"/>
    <mergeCell ref="C13:E13"/>
    <mergeCell ref="A15:A17"/>
    <mergeCell ref="A10:B10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4"/>
  <sheetViews>
    <sheetView zoomScale="130" zoomScaleNormal="130" workbookViewId="0">
      <selection activeCell="G17" sqref="G17"/>
    </sheetView>
  </sheetViews>
  <sheetFormatPr defaultColWidth="9.140625" defaultRowHeight="15" x14ac:dyDescent="0.25"/>
  <cols>
    <col min="1" max="2" width="9.140625" style="1"/>
    <col min="3" max="3" width="11.140625" style="1" customWidth="1"/>
    <col min="4" max="4" width="11.7109375" style="1" customWidth="1"/>
    <col min="5" max="5" width="10.85546875" style="1" customWidth="1"/>
    <col min="6" max="6" width="9.140625" style="1"/>
    <col min="7" max="7" width="11" style="1" customWidth="1"/>
    <col min="8" max="16384" width="9.140625" style="1"/>
  </cols>
  <sheetData>
    <row r="1" spans="1:9" s="4" customFormat="1" x14ac:dyDescent="0.25">
      <c r="A1" s="4" t="s">
        <v>30</v>
      </c>
      <c r="G1" s="1"/>
      <c r="H1" s="1"/>
      <c r="I1" s="1"/>
    </row>
    <row r="2" spans="1:9" s="4" customFormat="1" x14ac:dyDescent="0.25">
      <c r="G2" s="1"/>
      <c r="H2" s="1"/>
      <c r="I2" s="1"/>
    </row>
    <row r="3" spans="1:9" x14ac:dyDescent="0.25">
      <c r="A3" s="5"/>
      <c r="B3" s="6" t="s">
        <v>11</v>
      </c>
      <c r="C3" s="147" t="s">
        <v>75</v>
      </c>
      <c r="D3" s="147"/>
      <c r="E3" s="148"/>
    </row>
    <row r="4" spans="1:9" ht="30" x14ac:dyDescent="0.25">
      <c r="A4" s="7"/>
      <c r="B4" s="8"/>
      <c r="C4" s="9" t="s">
        <v>0</v>
      </c>
      <c r="D4" s="9" t="s">
        <v>2</v>
      </c>
      <c r="E4" s="10" t="s">
        <v>1</v>
      </c>
    </row>
    <row r="5" spans="1:9" ht="16.5" customHeight="1" x14ac:dyDescent="0.25">
      <c r="A5" s="156" t="s">
        <v>78</v>
      </c>
      <c r="B5" s="11" t="s">
        <v>14</v>
      </c>
      <c r="C5" s="124">
        <v>480000</v>
      </c>
      <c r="D5" s="12">
        <v>280000</v>
      </c>
      <c r="E5" s="13">
        <v>160000</v>
      </c>
    </row>
    <row r="6" spans="1:9" x14ac:dyDescent="0.25">
      <c r="A6" s="157"/>
      <c r="B6" s="11" t="s">
        <v>15</v>
      </c>
      <c r="C6" s="12">
        <v>432000</v>
      </c>
      <c r="D6" s="12">
        <v>280000</v>
      </c>
      <c r="E6" s="13">
        <v>200000</v>
      </c>
    </row>
    <row r="7" spans="1:9" x14ac:dyDescent="0.25">
      <c r="A7" s="157"/>
      <c r="B7" s="11" t="s">
        <v>16</v>
      </c>
      <c r="C7" s="12">
        <v>392000</v>
      </c>
      <c r="D7" s="124">
        <v>300000</v>
      </c>
      <c r="E7" s="125">
        <v>240000</v>
      </c>
    </row>
    <row r="8" spans="1:9" x14ac:dyDescent="0.25">
      <c r="A8" s="158" t="s">
        <v>5</v>
      </c>
      <c r="B8" s="159"/>
      <c r="C8" s="51">
        <v>0.5</v>
      </c>
      <c r="D8" s="51">
        <v>0.3</v>
      </c>
      <c r="E8" s="52">
        <v>0.2</v>
      </c>
    </row>
    <row r="10" spans="1:9" x14ac:dyDescent="0.25">
      <c r="A10" s="1" t="s">
        <v>100</v>
      </c>
    </row>
    <row r="11" spans="1:9" x14ac:dyDescent="0.25">
      <c r="A11" s="1" t="s">
        <v>31</v>
      </c>
    </row>
    <row r="13" spans="1:9" x14ac:dyDescent="0.25">
      <c r="A13" s="1" t="s">
        <v>32</v>
      </c>
      <c r="G13" s="124">
        <f>C5*C8+D7*D8+E7*E8</f>
        <v>378000</v>
      </c>
      <c r="H13" s="1" t="s">
        <v>103</v>
      </c>
    </row>
    <row r="14" spans="1:9" x14ac:dyDescent="0.25">
      <c r="A14" s="60" t="s">
        <v>106</v>
      </c>
      <c r="H14" s="56" t="s">
        <v>102</v>
      </c>
    </row>
    <row r="16" spans="1:9" x14ac:dyDescent="0.25">
      <c r="A16" s="1" t="s">
        <v>33</v>
      </c>
      <c r="C16" s="12">
        <f>G13</f>
        <v>378000</v>
      </c>
      <c r="D16" s="1" t="s">
        <v>36</v>
      </c>
      <c r="E16" s="1" t="s">
        <v>35</v>
      </c>
    </row>
    <row r="17" spans="1:8" x14ac:dyDescent="0.25">
      <c r="E17" s="1" t="s">
        <v>34</v>
      </c>
      <c r="G17" s="126">
        <f>C16-'Val Atteso'!H8</f>
        <v>22000</v>
      </c>
      <c r="H17" s="1" t="s">
        <v>104</v>
      </c>
    </row>
    <row r="18" spans="1:8" x14ac:dyDescent="0.25">
      <c r="H18" s="56" t="s">
        <v>101</v>
      </c>
    </row>
    <row r="20" spans="1:8" x14ac:dyDescent="0.25">
      <c r="B20" s="4" t="s">
        <v>211</v>
      </c>
    </row>
    <row r="21" spans="1:8" x14ac:dyDescent="0.25">
      <c r="B21" s="60" t="s">
        <v>184</v>
      </c>
    </row>
    <row r="23" spans="1:8" x14ac:dyDescent="0.25">
      <c r="A23" s="127" t="s">
        <v>181</v>
      </c>
      <c r="B23" s="122"/>
      <c r="C23" s="122"/>
      <c r="D23" s="122"/>
    </row>
    <row r="24" spans="1:8" s="135" customFormat="1" x14ac:dyDescent="0.25"/>
  </sheetData>
  <mergeCells count="3">
    <mergeCell ref="C3:E3"/>
    <mergeCell ref="A5:A7"/>
    <mergeCell ref="A8:B8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3"/>
  <sheetViews>
    <sheetView topLeftCell="A55" zoomScale="140" workbookViewId="0">
      <selection activeCell="H58" sqref="H58"/>
    </sheetView>
  </sheetViews>
  <sheetFormatPr defaultColWidth="9.140625" defaultRowHeight="15" x14ac:dyDescent="0.25"/>
  <cols>
    <col min="1" max="2" width="9.140625" style="1"/>
    <col min="3" max="5" width="10.5703125" style="1" customWidth="1"/>
    <col min="6" max="6" width="9.140625" style="1"/>
    <col min="7" max="8" width="9.85546875" style="1" bestFit="1" customWidth="1"/>
    <col min="9" max="16384" width="9.140625" style="1"/>
  </cols>
  <sheetData>
    <row r="1" spans="1:7" x14ac:dyDescent="0.25">
      <c r="A1" s="68" t="s">
        <v>107</v>
      </c>
      <c r="B1" s="62"/>
      <c r="C1" s="62"/>
      <c r="D1" s="62"/>
      <c r="E1" s="62"/>
      <c r="F1" s="62"/>
      <c r="G1" s="62"/>
    </row>
    <row r="2" spans="1:7" ht="19.5" customHeight="1" x14ac:dyDescent="0.25">
      <c r="A2" s="1" t="s">
        <v>111</v>
      </c>
    </row>
    <row r="3" spans="1:7" x14ac:dyDescent="0.25">
      <c r="A3" s="1" t="s">
        <v>112</v>
      </c>
    </row>
    <row r="4" spans="1:7" x14ac:dyDescent="0.25">
      <c r="A4" s="67"/>
    </row>
    <row r="5" spans="1:7" x14ac:dyDescent="0.25">
      <c r="A5" s="1" t="s">
        <v>110</v>
      </c>
    </row>
    <row r="6" spans="1:7" x14ac:dyDescent="0.25">
      <c r="A6" s="1" t="s">
        <v>41</v>
      </c>
    </row>
    <row r="7" spans="1:7" x14ac:dyDescent="0.25">
      <c r="A7" s="1" t="s">
        <v>42</v>
      </c>
    </row>
    <row r="8" spans="1:7" x14ac:dyDescent="0.25">
      <c r="A8" s="1" t="s">
        <v>113</v>
      </c>
    </row>
    <row r="10" spans="1:7" x14ac:dyDescent="0.25">
      <c r="A10" s="131" t="s">
        <v>202</v>
      </c>
      <c r="B10" s="130"/>
      <c r="C10" s="130"/>
    </row>
    <row r="11" spans="1:7" x14ac:dyDescent="0.25">
      <c r="A11" s="1" t="s">
        <v>203</v>
      </c>
    </row>
    <row r="12" spans="1:7" x14ac:dyDescent="0.25">
      <c r="A12" s="1" t="s">
        <v>114</v>
      </c>
    </row>
    <row r="14" spans="1:7" x14ac:dyDescent="0.25">
      <c r="A14" s="4" t="s">
        <v>115</v>
      </c>
    </row>
    <row r="15" spans="1:7" x14ac:dyDescent="0.25">
      <c r="A15" s="4" t="s">
        <v>116</v>
      </c>
      <c r="C15" s="1" t="s">
        <v>118</v>
      </c>
    </row>
    <row r="16" spans="1:7" x14ac:dyDescent="0.25">
      <c r="A16" s="4" t="s">
        <v>117</v>
      </c>
      <c r="C16" s="1" t="s">
        <v>200</v>
      </c>
    </row>
    <row r="18" spans="1:7" x14ac:dyDescent="0.25">
      <c r="A18" s="1" t="s">
        <v>201</v>
      </c>
    </row>
    <row r="26" spans="1:7" x14ac:dyDescent="0.25">
      <c r="A26" s="130" t="s">
        <v>204</v>
      </c>
      <c r="B26" s="130"/>
      <c r="C26" s="130"/>
      <c r="D26" s="130"/>
      <c r="E26" s="130"/>
    </row>
    <row r="27" spans="1:7" x14ac:dyDescent="0.25">
      <c r="A27" s="1" t="s">
        <v>119</v>
      </c>
    </row>
    <row r="28" spans="1:7" x14ac:dyDescent="0.25">
      <c r="A28" s="1" t="s">
        <v>120</v>
      </c>
    </row>
    <row r="31" spans="1:7" x14ac:dyDescent="0.25">
      <c r="A31" s="62" t="s">
        <v>126</v>
      </c>
      <c r="B31" s="62"/>
      <c r="C31" s="62"/>
      <c r="D31" s="62"/>
      <c r="E31" s="62"/>
      <c r="F31" s="62"/>
      <c r="G31" s="62"/>
    </row>
    <row r="33" spans="1:8" x14ac:dyDescent="0.25">
      <c r="A33" s="5"/>
      <c r="B33" s="80"/>
      <c r="C33" s="38" t="s">
        <v>121</v>
      </c>
      <c r="D33" s="38" t="s">
        <v>122</v>
      </c>
      <c r="E33" s="50" t="s">
        <v>123</v>
      </c>
    </row>
    <row r="34" spans="1:8" x14ac:dyDescent="0.25">
      <c r="A34" s="128" t="s">
        <v>43</v>
      </c>
      <c r="B34" s="129"/>
      <c r="C34" s="78">
        <v>0.5</v>
      </c>
      <c r="D34" s="78">
        <v>0.3</v>
      </c>
      <c r="E34" s="79">
        <v>0.2</v>
      </c>
    </row>
    <row r="36" spans="1:8" x14ac:dyDescent="0.25">
      <c r="A36" s="1" t="s">
        <v>109</v>
      </c>
    </row>
    <row r="37" spans="1:8" x14ac:dyDescent="0.25">
      <c r="G37" s="62"/>
    </row>
    <row r="38" spans="1:8" ht="15.75" thickBot="1" x14ac:dyDescent="0.3">
      <c r="G38" s="1" t="s">
        <v>124</v>
      </c>
    </row>
    <row r="39" spans="1:8" x14ac:dyDescent="0.25">
      <c r="A39" s="73" t="s">
        <v>223</v>
      </c>
      <c r="B39" s="6"/>
      <c r="C39" s="138" t="s">
        <v>121</v>
      </c>
      <c r="D39" s="133" t="s">
        <v>122</v>
      </c>
      <c r="E39" s="134" t="s">
        <v>123</v>
      </c>
      <c r="G39" s="160" t="s">
        <v>125</v>
      </c>
      <c r="H39" s="161"/>
    </row>
    <row r="40" spans="1:8" x14ac:dyDescent="0.25">
      <c r="A40" s="5" t="s">
        <v>44</v>
      </c>
      <c r="B40" s="6"/>
      <c r="C40" s="73">
        <v>0.85</v>
      </c>
      <c r="D40" s="74">
        <v>0.6</v>
      </c>
      <c r="E40" s="75">
        <v>0.3</v>
      </c>
      <c r="G40" s="63" t="s">
        <v>44</v>
      </c>
      <c r="H40" s="64">
        <f>SUMPRODUCT(C40:E40,C34:E34)</f>
        <v>0.66500000000000004</v>
      </c>
    </row>
    <row r="41" spans="1:8" ht="15.75" thickBot="1" x14ac:dyDescent="0.3">
      <c r="A41" s="76" t="s">
        <v>45</v>
      </c>
      <c r="B41" s="77"/>
      <c r="C41" s="70">
        <v>0.15</v>
      </c>
      <c r="D41" s="71">
        <v>0.4</v>
      </c>
      <c r="E41" s="72">
        <v>0.7</v>
      </c>
      <c r="G41" s="61" t="s">
        <v>45</v>
      </c>
      <c r="H41" s="65">
        <f>SUMPRODUCT(C41:E41,C34:E34)</f>
        <v>0.33499999999999996</v>
      </c>
    </row>
    <row r="42" spans="1:8" x14ac:dyDescent="0.25">
      <c r="A42" s="8"/>
      <c r="B42" s="8"/>
      <c r="C42" s="8"/>
      <c r="D42" s="66"/>
      <c r="E42" s="66"/>
    </row>
    <row r="44" spans="1:8" x14ac:dyDescent="0.25">
      <c r="A44" s="1" t="s">
        <v>108</v>
      </c>
      <c r="G44" s="62"/>
    </row>
    <row r="45" spans="1:8" x14ac:dyDescent="0.25">
      <c r="A45" s="5" t="s">
        <v>222</v>
      </c>
      <c r="B45" s="6"/>
      <c r="C45" s="69" t="s">
        <v>121</v>
      </c>
      <c r="D45" s="38" t="s">
        <v>122</v>
      </c>
      <c r="E45" s="50" t="s">
        <v>123</v>
      </c>
    </row>
    <row r="46" spans="1:8" x14ac:dyDescent="0.25">
      <c r="A46" s="136" t="s">
        <v>44</v>
      </c>
      <c r="B46" s="6"/>
      <c r="C46" s="84">
        <f t="shared" ref="C46:E47" si="0">C40*C$34/$H40</f>
        <v>0.63909774436090216</v>
      </c>
      <c r="D46" s="85">
        <f t="shared" si="0"/>
        <v>0.27067669172932329</v>
      </c>
      <c r="E46" s="86">
        <f t="shared" si="0"/>
        <v>9.0225563909774431E-2</v>
      </c>
    </row>
    <row r="47" spans="1:8" x14ac:dyDescent="0.25">
      <c r="A47" s="137" t="s">
        <v>45</v>
      </c>
      <c r="B47" s="77"/>
      <c r="C47" s="83">
        <f t="shared" si="0"/>
        <v>0.22388059701492538</v>
      </c>
      <c r="D47" s="81">
        <f t="shared" si="0"/>
        <v>0.35820895522388063</v>
      </c>
      <c r="E47" s="82">
        <f t="shared" si="0"/>
        <v>0.41791044776119401</v>
      </c>
    </row>
    <row r="50" spans="1:9" x14ac:dyDescent="0.25">
      <c r="A50" s="1" t="s">
        <v>182</v>
      </c>
    </row>
    <row r="52" spans="1:9" x14ac:dyDescent="0.25">
      <c r="A52" s="60" t="s">
        <v>133</v>
      </c>
    </row>
    <row r="53" spans="1:9" x14ac:dyDescent="0.25">
      <c r="A53" s="5" t="s">
        <v>11</v>
      </c>
      <c r="B53" s="6"/>
      <c r="C53" s="147" t="s">
        <v>75</v>
      </c>
      <c r="D53" s="147"/>
      <c r="E53" s="148"/>
    </row>
    <row r="54" spans="1:9" ht="30" x14ac:dyDescent="0.25">
      <c r="A54" s="7"/>
      <c r="B54" s="8"/>
      <c r="C54" s="9" t="s">
        <v>0</v>
      </c>
      <c r="D54" s="9" t="s">
        <v>2</v>
      </c>
      <c r="E54" s="10" t="s">
        <v>1</v>
      </c>
      <c r="G54" s="43" t="s">
        <v>128</v>
      </c>
      <c r="H54" s="43" t="s">
        <v>95</v>
      </c>
    </row>
    <row r="55" spans="1:9" ht="15" customHeight="1" x14ac:dyDescent="0.25">
      <c r="A55" s="156" t="s">
        <v>78</v>
      </c>
      <c r="B55" s="11" t="s">
        <v>14</v>
      </c>
      <c r="C55" s="12">
        <v>480000</v>
      </c>
      <c r="D55" s="12">
        <v>280000</v>
      </c>
      <c r="E55" s="13">
        <v>160000</v>
      </c>
      <c r="G55" s="12">
        <f>SUMPRODUCT(C55:E55,C$58:E$58)</f>
        <v>396992.48120300745</v>
      </c>
    </row>
    <row r="56" spans="1:9" x14ac:dyDescent="0.25">
      <c r="A56" s="157"/>
      <c r="B56" s="11" t="s">
        <v>15</v>
      </c>
      <c r="C56" s="12">
        <v>432000</v>
      </c>
      <c r="D56" s="12">
        <v>280000</v>
      </c>
      <c r="E56" s="13">
        <v>200000</v>
      </c>
      <c r="G56" s="12">
        <f>SUMPRODUCT(C56:E56,C$58:E$58)</f>
        <v>369924.81203007512</v>
      </c>
    </row>
    <row r="57" spans="1:9" x14ac:dyDescent="0.25">
      <c r="A57" s="157"/>
      <c r="B57" s="11" t="s">
        <v>16</v>
      </c>
      <c r="C57" s="12">
        <v>392000</v>
      </c>
      <c r="D57" s="12">
        <v>300000</v>
      </c>
      <c r="E57" s="13">
        <v>240000</v>
      </c>
      <c r="G57" s="12">
        <f>SUMPRODUCT(C57:E57,C$58:E$58)</f>
        <v>353383.45864661655</v>
      </c>
    </row>
    <row r="58" spans="1:9" x14ac:dyDescent="0.25">
      <c r="A58" s="162" t="s">
        <v>127</v>
      </c>
      <c r="B58" s="163"/>
      <c r="C58" s="87">
        <f>C46</f>
        <v>0.63909774436090216</v>
      </c>
      <c r="D58" s="87">
        <f>D46</f>
        <v>0.27067669172932329</v>
      </c>
      <c r="E58" s="88">
        <f>E46</f>
        <v>9.0225563909774431E-2</v>
      </c>
      <c r="H58" s="12">
        <f>MAX(G55:G57)</f>
        <v>396992.48120300745</v>
      </c>
      <c r="I58" s="29" t="s">
        <v>20</v>
      </c>
    </row>
    <row r="60" spans="1:9" x14ac:dyDescent="0.25">
      <c r="A60" s="60" t="s">
        <v>134</v>
      </c>
    </row>
    <row r="61" spans="1:9" x14ac:dyDescent="0.25">
      <c r="A61" s="5"/>
      <c r="B61" s="6" t="s">
        <v>11</v>
      </c>
      <c r="C61" s="143" t="s">
        <v>4</v>
      </c>
      <c r="D61" s="143"/>
      <c r="E61" s="144"/>
    </row>
    <row r="62" spans="1:9" ht="30" x14ac:dyDescent="0.25">
      <c r="A62" s="7"/>
      <c r="B62" s="8"/>
      <c r="C62" s="48" t="s">
        <v>0</v>
      </c>
      <c r="D62" s="48" t="s">
        <v>2</v>
      </c>
      <c r="E62" s="49" t="s">
        <v>1</v>
      </c>
      <c r="G62" s="43" t="s">
        <v>28</v>
      </c>
      <c r="H62" s="43" t="s">
        <v>29</v>
      </c>
    </row>
    <row r="63" spans="1:9" x14ac:dyDescent="0.25">
      <c r="A63" s="141" t="s">
        <v>6</v>
      </c>
      <c r="B63" s="8" t="s">
        <v>14</v>
      </c>
      <c r="C63" s="12">
        <v>480000</v>
      </c>
      <c r="D63" s="12">
        <v>280000</v>
      </c>
      <c r="E63" s="13">
        <v>160000</v>
      </c>
      <c r="G63" s="12">
        <f>SUMPRODUCT(C63:E63,C$66:E$66)</f>
        <v>274626.86567164178</v>
      </c>
    </row>
    <row r="64" spans="1:9" x14ac:dyDescent="0.25">
      <c r="A64" s="141"/>
      <c r="B64" s="8" t="s">
        <v>15</v>
      </c>
      <c r="C64" s="12">
        <v>432000</v>
      </c>
      <c r="D64" s="12">
        <v>280000</v>
      </c>
      <c r="E64" s="13">
        <v>200000</v>
      </c>
      <c r="G64" s="12">
        <f>SUMPRODUCT(C64:E64,C$66:E$66)</f>
        <v>280597.01492537314</v>
      </c>
    </row>
    <row r="65" spans="1:9" x14ac:dyDescent="0.25">
      <c r="A65" s="141"/>
      <c r="B65" s="8" t="s">
        <v>16</v>
      </c>
      <c r="C65" s="12">
        <v>392000</v>
      </c>
      <c r="D65" s="12">
        <v>300000</v>
      </c>
      <c r="E65" s="13">
        <v>240000</v>
      </c>
      <c r="G65" s="12">
        <f>SUMPRODUCT(C65:E65,C$66:E$66)</f>
        <v>295522.38805970154</v>
      </c>
    </row>
    <row r="66" spans="1:9" x14ac:dyDescent="0.25">
      <c r="A66" s="158" t="s">
        <v>129</v>
      </c>
      <c r="B66" s="159"/>
      <c r="C66" s="87">
        <f>C47</f>
        <v>0.22388059701492538</v>
      </c>
      <c r="D66" s="87">
        <f>D47</f>
        <v>0.35820895522388063</v>
      </c>
      <c r="E66" s="88">
        <f>E47</f>
        <v>0.41791044776119401</v>
      </c>
      <c r="H66" s="12">
        <f>MAX(G63:G65)</f>
        <v>295522.38805970154</v>
      </c>
      <c r="I66" s="29" t="s">
        <v>19</v>
      </c>
    </row>
    <row r="68" spans="1:9" x14ac:dyDescent="0.25">
      <c r="A68" s="1" t="s">
        <v>130</v>
      </c>
    </row>
    <row r="69" spans="1:9" x14ac:dyDescent="0.25">
      <c r="A69" s="1" t="s">
        <v>131</v>
      </c>
    </row>
    <row r="70" spans="1:9" x14ac:dyDescent="0.25">
      <c r="A70" s="1" t="s">
        <v>132</v>
      </c>
    </row>
    <row r="72" spans="1:9" x14ac:dyDescent="0.25">
      <c r="A72" s="1" t="s">
        <v>183</v>
      </c>
    </row>
    <row r="73" spans="1:9" s="135" customFormat="1" x14ac:dyDescent="0.25"/>
  </sheetData>
  <mergeCells count="7">
    <mergeCell ref="C61:E61"/>
    <mergeCell ref="A63:A65"/>
    <mergeCell ref="A66:B66"/>
    <mergeCell ref="G39:H39"/>
    <mergeCell ref="C53:E53"/>
    <mergeCell ref="A55:A57"/>
    <mergeCell ref="A58:B58"/>
  </mergeCells>
  <phoneticPr fontId="3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zoomScale="140" workbookViewId="0">
      <selection activeCell="E9" sqref="E9"/>
    </sheetView>
  </sheetViews>
  <sheetFormatPr defaultColWidth="9.140625" defaultRowHeight="15" x14ac:dyDescent="0.25"/>
  <cols>
    <col min="1" max="5" width="9" style="1" customWidth="1"/>
    <col min="6" max="6" width="12.42578125" style="1" bestFit="1" customWidth="1"/>
    <col min="7" max="7" width="9" style="1" customWidth="1"/>
    <col min="8" max="8" width="9.140625" style="1" customWidth="1"/>
    <col min="9" max="9" width="11" style="1" bestFit="1" customWidth="1"/>
    <col min="10" max="11" width="9" style="1" customWidth="1"/>
    <col min="12" max="16384" width="9.140625" style="1"/>
  </cols>
  <sheetData>
    <row r="1" spans="1:9" x14ac:dyDescent="0.25">
      <c r="A1" s="68" t="s">
        <v>46</v>
      </c>
      <c r="B1" s="62"/>
      <c r="C1" s="62"/>
      <c r="D1" s="62"/>
      <c r="E1" s="62"/>
      <c r="F1" s="62"/>
      <c r="G1" s="62"/>
    </row>
    <row r="2" spans="1:9" x14ac:dyDescent="0.25">
      <c r="A2" s="1" t="s">
        <v>136</v>
      </c>
    </row>
    <row r="4" spans="1:9" x14ac:dyDescent="0.25">
      <c r="A4" s="1" t="s">
        <v>148</v>
      </c>
      <c r="E4" s="1" t="s">
        <v>138</v>
      </c>
      <c r="F4" s="91">
        <f>'Val Atteso'!$H$8</f>
        <v>356000</v>
      </c>
      <c r="G4" s="42" t="s">
        <v>143</v>
      </c>
    </row>
    <row r="5" spans="1:9" x14ac:dyDescent="0.25">
      <c r="A5" s="1" t="s">
        <v>139</v>
      </c>
      <c r="E5" s="1" t="s">
        <v>141</v>
      </c>
      <c r="F5" s="90">
        <f>'POSTERIORI - Bayes'!H58</f>
        <v>396992.48120300745</v>
      </c>
      <c r="G5" s="42" t="s">
        <v>143</v>
      </c>
      <c r="H5" s="3" t="s">
        <v>145</v>
      </c>
      <c r="I5" s="1">
        <f>'POSTERIORI - Bayes'!H40</f>
        <v>0.66500000000000004</v>
      </c>
    </row>
    <row r="6" spans="1:9" x14ac:dyDescent="0.25">
      <c r="A6" s="1" t="s">
        <v>140</v>
      </c>
      <c r="E6" s="1" t="s">
        <v>142</v>
      </c>
      <c r="F6" s="90">
        <f>'POSTERIORI - Bayes'!H66</f>
        <v>295522.38805970154</v>
      </c>
      <c r="G6" s="42" t="s">
        <v>144</v>
      </c>
      <c r="H6" s="3" t="s">
        <v>146</v>
      </c>
      <c r="I6" s="1">
        <f>'POSTERIORI - Bayes'!H41</f>
        <v>0.33499999999999996</v>
      </c>
    </row>
    <row r="8" spans="1:9" x14ac:dyDescent="0.25">
      <c r="A8" s="4" t="s">
        <v>147</v>
      </c>
      <c r="E8" s="97" t="s">
        <v>137</v>
      </c>
      <c r="F8" s="91">
        <f>SUMPRODUCT(I5:I6,F5:F6)</f>
        <v>362999.99999999994</v>
      </c>
    </row>
    <row r="11" spans="1:9" ht="15.75" customHeight="1" x14ac:dyDescent="0.25">
      <c r="A11" s="98" t="s">
        <v>153</v>
      </c>
      <c r="B11" s="98"/>
      <c r="C11" s="99"/>
      <c r="D11" s="99"/>
      <c r="E11" s="99"/>
      <c r="F11" s="99"/>
      <c r="G11" s="99"/>
    </row>
    <row r="12" spans="1:9" x14ac:dyDescent="0.25">
      <c r="A12" s="1" t="s">
        <v>47</v>
      </c>
    </row>
    <row r="14" spans="1:9" x14ac:dyDescent="0.25">
      <c r="A14" s="1" t="s">
        <v>149</v>
      </c>
      <c r="D14" s="4" t="s">
        <v>150</v>
      </c>
    </row>
    <row r="15" spans="1:9" x14ac:dyDescent="0.25">
      <c r="D15" s="4"/>
    </row>
    <row r="16" spans="1:9" x14ac:dyDescent="0.25">
      <c r="A16" s="1" t="s">
        <v>49</v>
      </c>
    </row>
    <row r="17" spans="1:6" x14ac:dyDescent="0.25">
      <c r="C17" s="4" t="s">
        <v>48</v>
      </c>
    </row>
    <row r="18" spans="1:6" x14ac:dyDescent="0.25">
      <c r="C18" s="1" t="s">
        <v>135</v>
      </c>
    </row>
    <row r="20" spans="1:6" x14ac:dyDescent="0.25">
      <c r="A20" s="1" t="s">
        <v>151</v>
      </c>
    </row>
    <row r="21" spans="1:6" x14ac:dyDescent="0.25">
      <c r="A21" s="60" t="s">
        <v>50</v>
      </c>
      <c r="B21" s="92">
        <f>F8</f>
        <v>362999.99999999994</v>
      </c>
      <c r="C21" s="94" t="s">
        <v>51</v>
      </c>
      <c r="D21" s="93">
        <f>F4</f>
        <v>356000</v>
      </c>
      <c r="E21" s="95" t="s">
        <v>152</v>
      </c>
      <c r="F21" s="96">
        <f>B21-D21</f>
        <v>6999.9999999999418</v>
      </c>
    </row>
    <row r="22" spans="1:6" x14ac:dyDescent="0.25">
      <c r="A22" s="60" t="s">
        <v>185</v>
      </c>
      <c r="B22" s="92"/>
      <c r="C22" s="94"/>
      <c r="D22" s="93"/>
      <c r="E22" s="95"/>
      <c r="F22" s="96">
        <f>Osservazione.VAPI!G17</f>
        <v>22000</v>
      </c>
    </row>
    <row r="23" spans="1:6" x14ac:dyDescent="0.25">
      <c r="A23" s="60" t="s">
        <v>52</v>
      </c>
      <c r="B23" s="60"/>
      <c r="C23" s="60"/>
      <c r="D23" s="60"/>
      <c r="E23" s="95" t="s">
        <v>152</v>
      </c>
      <c r="F23" s="89">
        <f>F21/F22</f>
        <v>0.31818181818181551</v>
      </c>
    </row>
    <row r="24" spans="1:6" s="135" customFormat="1" x14ac:dyDescent="0.25"/>
  </sheetData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I2:L20"/>
  <sheetViews>
    <sheetView zoomScale="115" zoomScaleNormal="115" workbookViewId="0">
      <selection activeCell="P8" sqref="P8"/>
    </sheetView>
  </sheetViews>
  <sheetFormatPr defaultColWidth="9.140625" defaultRowHeight="15" x14ac:dyDescent="0.25"/>
  <cols>
    <col min="1" max="8" width="9.140625" style="1"/>
    <col min="9" max="9" width="4.5703125" style="1" bestFit="1" customWidth="1"/>
    <col min="10" max="12" width="9.85546875" style="1" bestFit="1" customWidth="1"/>
    <col min="13" max="16384" width="9.140625" style="1"/>
  </cols>
  <sheetData>
    <row r="2" spans="9:12" ht="30" x14ac:dyDescent="0.25">
      <c r="I2" s="8"/>
      <c r="J2" s="48" t="s">
        <v>0</v>
      </c>
      <c r="K2" s="48" t="s">
        <v>2</v>
      </c>
      <c r="L2" s="49" t="s">
        <v>1</v>
      </c>
    </row>
    <row r="3" spans="9:12" x14ac:dyDescent="0.25">
      <c r="I3" s="8" t="s">
        <v>14</v>
      </c>
      <c r="J3" s="12">
        <v>480000</v>
      </c>
      <c r="K3" s="12">
        <v>280000</v>
      </c>
      <c r="L3" s="13">
        <v>160000</v>
      </c>
    </row>
    <row r="4" spans="9:12" x14ac:dyDescent="0.25">
      <c r="I4" s="8" t="s">
        <v>15</v>
      </c>
      <c r="J4" s="12">
        <v>432000</v>
      </c>
      <c r="K4" s="12">
        <v>280000</v>
      </c>
      <c r="L4" s="13">
        <v>200000</v>
      </c>
    </row>
    <row r="5" spans="9:12" x14ac:dyDescent="0.25">
      <c r="I5" s="77" t="s">
        <v>16</v>
      </c>
      <c r="J5" s="24">
        <v>392000</v>
      </c>
      <c r="K5" s="24">
        <v>300000</v>
      </c>
      <c r="L5" s="25">
        <v>240000</v>
      </c>
    </row>
    <row r="7" spans="9:12" x14ac:dyDescent="0.25">
      <c r="I7" s="4" t="s">
        <v>53</v>
      </c>
      <c r="J7" s="4"/>
      <c r="K7" s="4"/>
      <c r="L7" s="132">
        <v>2500</v>
      </c>
    </row>
    <row r="8" spans="9:12" ht="30" x14ac:dyDescent="0.25">
      <c r="I8" s="8"/>
      <c r="J8" s="48" t="s">
        <v>0</v>
      </c>
      <c r="K8" s="48" t="s">
        <v>2</v>
      </c>
      <c r="L8" s="49" t="s">
        <v>1</v>
      </c>
    </row>
    <row r="9" spans="9:12" x14ac:dyDescent="0.25">
      <c r="I9" s="8" t="s">
        <v>14</v>
      </c>
      <c r="J9" s="12">
        <f t="shared" ref="J9:L11" si="0">J3-$L$7</f>
        <v>477500</v>
      </c>
      <c r="K9" s="12">
        <f t="shared" si="0"/>
        <v>277500</v>
      </c>
      <c r="L9" s="13">
        <f t="shared" si="0"/>
        <v>157500</v>
      </c>
    </row>
    <row r="10" spans="9:12" x14ac:dyDescent="0.25">
      <c r="I10" s="8" t="s">
        <v>15</v>
      </c>
      <c r="J10" s="12">
        <f t="shared" si="0"/>
        <v>429500</v>
      </c>
      <c r="K10" s="12">
        <f t="shared" si="0"/>
        <v>277500</v>
      </c>
      <c r="L10" s="13">
        <f t="shared" si="0"/>
        <v>197500</v>
      </c>
    </row>
    <row r="11" spans="9:12" x14ac:dyDescent="0.25">
      <c r="I11" s="77" t="s">
        <v>16</v>
      </c>
      <c r="J11" s="24">
        <f>J5-$L$7</f>
        <v>389500</v>
      </c>
      <c r="K11" s="24">
        <f t="shared" si="0"/>
        <v>297500</v>
      </c>
      <c r="L11" s="25">
        <f t="shared" si="0"/>
        <v>237500</v>
      </c>
    </row>
    <row r="13" spans="9:12" x14ac:dyDescent="0.25">
      <c r="I13" s="33" t="s">
        <v>155</v>
      </c>
    </row>
    <row r="17" spans="9:10" x14ac:dyDescent="0.25">
      <c r="I17" s="1" t="s">
        <v>54</v>
      </c>
    </row>
    <row r="18" spans="9:10" x14ac:dyDescent="0.25">
      <c r="J18" s="100" t="s">
        <v>154</v>
      </c>
    </row>
    <row r="19" spans="9:10" x14ac:dyDescent="0.25">
      <c r="J19" s="1" t="s">
        <v>55</v>
      </c>
    </row>
    <row r="20" spans="9:10" s="135" customFormat="1" x14ac:dyDescent="0.25"/>
  </sheetData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9"/>
  <sheetViews>
    <sheetView zoomScale="115" zoomScaleNormal="115" workbookViewId="0">
      <selection activeCell="F25" sqref="F25"/>
    </sheetView>
  </sheetViews>
  <sheetFormatPr defaultColWidth="9.140625" defaultRowHeight="15" x14ac:dyDescent="0.25"/>
  <cols>
    <col min="1" max="7" width="9.140625" style="1"/>
    <col min="8" max="8" width="9.140625" style="3"/>
    <col min="9" max="13" width="7.85546875" style="1" customWidth="1"/>
    <col min="14" max="16384" width="9.140625" style="1"/>
  </cols>
  <sheetData>
    <row r="1" spans="8:14" x14ac:dyDescent="0.25">
      <c r="H1" s="3" t="s">
        <v>62</v>
      </c>
      <c r="I1" s="1" t="s">
        <v>186</v>
      </c>
    </row>
    <row r="2" spans="8:14" x14ac:dyDescent="0.25">
      <c r="I2" s="1" t="s">
        <v>164</v>
      </c>
    </row>
    <row r="3" spans="8:14" x14ac:dyDescent="0.25">
      <c r="I3" s="101"/>
      <c r="J3" s="102" t="s">
        <v>121</v>
      </c>
      <c r="K3" s="102" t="s">
        <v>122</v>
      </c>
      <c r="L3" s="103" t="s">
        <v>123</v>
      </c>
      <c r="M3" s="103" t="s">
        <v>159</v>
      </c>
    </row>
    <row r="4" spans="8:14" x14ac:dyDescent="0.25">
      <c r="I4" s="104" t="s">
        <v>156</v>
      </c>
      <c r="J4" s="105">
        <f>'RISCHIO - PRIORI - Max Ver'!C8</f>
        <v>0.5</v>
      </c>
      <c r="K4" s="105">
        <f>'RISCHIO - PRIORI - Max Ver'!D8</f>
        <v>0.3</v>
      </c>
      <c r="L4" s="106">
        <f>'RISCHIO - PRIORI - Max Ver'!E8</f>
        <v>0.2</v>
      </c>
      <c r="M4" s="107"/>
    </row>
    <row r="5" spans="8:14" x14ac:dyDescent="0.25">
      <c r="I5" s="104" t="s">
        <v>157</v>
      </c>
      <c r="J5" s="108">
        <f>'POSTERIORI - Bayes'!C46</f>
        <v>0.63909774436090216</v>
      </c>
      <c r="K5" s="108">
        <f>'POSTERIORI - Bayes'!D46</f>
        <v>0.27067669172932329</v>
      </c>
      <c r="L5" s="109">
        <f>'POSTERIORI - Bayes'!E46</f>
        <v>9.0225563909774431E-2</v>
      </c>
      <c r="M5" s="107">
        <f>'POSTERIORI - Bayes'!H40</f>
        <v>0.66500000000000004</v>
      </c>
    </row>
    <row r="6" spans="8:14" x14ac:dyDescent="0.25">
      <c r="I6" s="110" t="s">
        <v>158</v>
      </c>
      <c r="J6" s="111">
        <f>'POSTERIORI - Bayes'!C47</f>
        <v>0.22388059701492538</v>
      </c>
      <c r="K6" s="111">
        <f>'POSTERIORI - Bayes'!D47</f>
        <v>0.35820895522388063</v>
      </c>
      <c r="L6" s="112">
        <f>'POSTERIORI - Bayes'!E47</f>
        <v>0.41791044776119401</v>
      </c>
      <c r="M6" s="113">
        <f>'POSTERIORI - Bayes'!H41</f>
        <v>0.33499999999999996</v>
      </c>
    </row>
    <row r="7" spans="8:14" x14ac:dyDescent="0.25">
      <c r="H7" s="3" t="s">
        <v>63</v>
      </c>
      <c r="I7" s="1" t="s">
        <v>163</v>
      </c>
    </row>
    <row r="8" spans="8:14" x14ac:dyDescent="0.25">
      <c r="H8" s="3" t="s">
        <v>64</v>
      </c>
      <c r="I8" s="1" t="s">
        <v>173</v>
      </c>
    </row>
    <row r="9" spans="8:14" x14ac:dyDescent="0.25">
      <c r="H9" s="3" t="s">
        <v>160</v>
      </c>
      <c r="I9" s="1" t="s">
        <v>165</v>
      </c>
    </row>
    <row r="10" spans="8:14" x14ac:dyDescent="0.25">
      <c r="I10" s="1" t="s">
        <v>166</v>
      </c>
    </row>
    <row r="11" spans="8:14" x14ac:dyDescent="0.25">
      <c r="H11" s="3" t="s">
        <v>161</v>
      </c>
      <c r="I11" s="1" t="s">
        <v>162</v>
      </c>
    </row>
    <row r="12" spans="8:14" x14ac:dyDescent="0.25">
      <c r="I12" s="1" t="s">
        <v>168</v>
      </c>
    </row>
    <row r="14" spans="8:14" ht="15" customHeight="1" x14ac:dyDescent="0.25">
      <c r="H14" s="3" t="s">
        <v>167</v>
      </c>
      <c r="I14" s="164" t="s">
        <v>172</v>
      </c>
      <c r="J14" s="164"/>
      <c r="K14" s="164"/>
      <c r="L14" s="164"/>
      <c r="M14" s="164"/>
      <c r="N14" s="164"/>
    </row>
    <row r="15" spans="8:14" x14ac:dyDescent="0.25">
      <c r="I15" s="164"/>
      <c r="J15" s="164"/>
      <c r="K15" s="164"/>
      <c r="L15" s="164"/>
      <c r="M15" s="164"/>
      <c r="N15" s="164"/>
    </row>
    <row r="16" spans="8:14" ht="15" customHeight="1" x14ac:dyDescent="0.25">
      <c r="I16" s="164"/>
      <c r="J16" s="164"/>
      <c r="K16" s="164"/>
      <c r="L16" s="164"/>
      <c r="M16" s="164"/>
      <c r="N16" s="164"/>
    </row>
    <row r="17" spans="1:14" x14ac:dyDescent="0.25">
      <c r="I17" s="164"/>
      <c r="J17" s="164"/>
      <c r="K17" s="164"/>
      <c r="L17" s="164"/>
      <c r="M17" s="164"/>
      <c r="N17" s="164"/>
    </row>
    <row r="18" spans="1:14" x14ac:dyDescent="0.25">
      <c r="I18" s="164"/>
      <c r="J18" s="164"/>
      <c r="K18" s="164"/>
      <c r="L18" s="164"/>
      <c r="M18" s="164"/>
      <c r="N18" s="164"/>
    </row>
    <row r="19" spans="1:14" x14ac:dyDescent="0.25">
      <c r="I19" s="164"/>
      <c r="J19" s="164"/>
      <c r="K19" s="164"/>
      <c r="L19" s="164"/>
      <c r="M19" s="164"/>
      <c r="N19" s="164"/>
    </row>
    <row r="20" spans="1:14" x14ac:dyDescent="0.25">
      <c r="I20" s="114"/>
      <c r="J20" s="114"/>
      <c r="K20" s="114"/>
      <c r="L20" s="114"/>
      <c r="M20" s="114"/>
      <c r="N20" s="114"/>
    </row>
    <row r="21" spans="1:14" x14ac:dyDescent="0.25">
      <c r="H21" s="3" t="s">
        <v>169</v>
      </c>
      <c r="I21" s="115" t="s">
        <v>174</v>
      </c>
      <c r="J21" s="114"/>
      <c r="K21" s="114"/>
      <c r="L21" s="114"/>
      <c r="M21" s="114"/>
      <c r="N21" s="114"/>
    </row>
    <row r="22" spans="1:14" x14ac:dyDescent="0.25">
      <c r="I22" s="116" t="s">
        <v>170</v>
      </c>
      <c r="J22" s="95" t="s">
        <v>152</v>
      </c>
      <c r="K22" s="1">
        <f>Osservazione.VAIC!F8/1000</f>
        <v>362.99999999999994</v>
      </c>
      <c r="L22" s="95" t="s">
        <v>51</v>
      </c>
      <c r="M22" s="3">
        <f>AlberoDecisionale!L7/1000</f>
        <v>2.5</v>
      </c>
    </row>
    <row r="23" spans="1:14" x14ac:dyDescent="0.25">
      <c r="K23" s="1" t="s">
        <v>171</v>
      </c>
    </row>
    <row r="27" spans="1:14" x14ac:dyDescent="0.25">
      <c r="A27" s="1" t="s">
        <v>205</v>
      </c>
      <c r="B27" s="3" t="s">
        <v>206</v>
      </c>
      <c r="C27" s="1" t="s">
        <v>212</v>
      </c>
    </row>
    <row r="28" spans="1:14" x14ac:dyDescent="0.25">
      <c r="B28" s="3" t="s">
        <v>207</v>
      </c>
      <c r="C28" s="1" t="s">
        <v>208</v>
      </c>
    </row>
    <row r="29" spans="1:14" s="135" customFormat="1" x14ac:dyDescent="0.25">
      <c r="H29" s="139"/>
    </row>
  </sheetData>
  <mergeCells count="1">
    <mergeCell ref="I14:N19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5"/>
  <sheetViews>
    <sheetView zoomScale="130" zoomScaleNormal="130" workbookViewId="0">
      <selection activeCell="F11" sqref="F11"/>
    </sheetView>
  </sheetViews>
  <sheetFormatPr defaultRowHeight="12.75" x14ac:dyDescent="0.2"/>
  <cols>
    <col min="1" max="1" width="3.7109375" customWidth="1"/>
    <col min="2" max="2" width="4.28515625" customWidth="1"/>
  </cols>
  <sheetData>
    <row r="1" spans="1:9" x14ac:dyDescent="0.2">
      <c r="A1" s="121" t="s">
        <v>187</v>
      </c>
      <c r="B1" s="121"/>
      <c r="C1" s="121"/>
      <c r="D1" s="121"/>
      <c r="E1" s="121"/>
      <c r="F1" s="121"/>
      <c r="G1" s="121"/>
      <c r="H1" s="121"/>
      <c r="I1" s="121"/>
    </row>
    <row r="3" spans="1:9" x14ac:dyDescent="0.2">
      <c r="A3" s="119" t="s">
        <v>188</v>
      </c>
    </row>
    <row r="4" spans="1:9" x14ac:dyDescent="0.2">
      <c r="A4" s="120" t="s">
        <v>189</v>
      </c>
      <c r="B4" s="119" t="s">
        <v>190</v>
      </c>
    </row>
    <row r="5" spans="1:9" x14ac:dyDescent="0.2">
      <c r="A5" s="120" t="s">
        <v>189</v>
      </c>
      <c r="B5" s="119" t="s">
        <v>191</v>
      </c>
    </row>
    <row r="6" spans="1:9" x14ac:dyDescent="0.2">
      <c r="A6" s="120" t="s">
        <v>189</v>
      </c>
      <c r="B6" s="119" t="s">
        <v>192</v>
      </c>
    </row>
    <row r="7" spans="1:9" x14ac:dyDescent="0.2">
      <c r="B7" s="119" t="s">
        <v>193</v>
      </c>
    </row>
    <row r="8" spans="1:9" x14ac:dyDescent="0.2">
      <c r="B8" s="119" t="s">
        <v>194</v>
      </c>
      <c r="C8" t="s">
        <v>197</v>
      </c>
    </row>
    <row r="9" spans="1:9" x14ac:dyDescent="0.2">
      <c r="B9" s="119" t="s">
        <v>195</v>
      </c>
      <c r="C9" s="119" t="s">
        <v>210</v>
      </c>
    </row>
    <row r="10" spans="1:9" x14ac:dyDescent="0.2">
      <c r="B10" s="119" t="s">
        <v>209</v>
      </c>
      <c r="C10" s="119" t="s">
        <v>196</v>
      </c>
    </row>
    <row r="25" s="140" customFormat="1" x14ac:dyDescent="0.2"/>
  </sheetData>
  <sortState xmlns:xlrd2="http://schemas.microsoft.com/office/spreadsheetml/2017/richdata2" ref="C13:C21">
    <sortCondition ref="C13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zoomScale="140" workbookViewId="0">
      <selection activeCell="C6" sqref="C6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16384" width="9.140625" style="1"/>
  </cols>
  <sheetData>
    <row r="1" spans="1:5" s="4" customFormat="1" x14ac:dyDescent="0.25">
      <c r="A1" s="4" t="s">
        <v>72</v>
      </c>
    </row>
    <row r="2" spans="1:5" s="4" customFormat="1" x14ac:dyDescent="0.25"/>
    <row r="3" spans="1:5" x14ac:dyDescent="0.25">
      <c r="A3" s="5"/>
      <c r="B3" s="6"/>
      <c r="C3" s="143" t="s">
        <v>4</v>
      </c>
      <c r="D3" s="143"/>
      <c r="E3" s="144"/>
    </row>
    <row r="4" spans="1:5" ht="30" x14ac:dyDescent="0.25">
      <c r="A4" s="7"/>
      <c r="B4" s="8"/>
      <c r="C4" s="9" t="s">
        <v>0</v>
      </c>
      <c r="D4" s="9" t="s">
        <v>2</v>
      </c>
      <c r="E4" s="10" t="s">
        <v>1</v>
      </c>
    </row>
    <row r="5" spans="1:5" x14ac:dyDescent="0.25">
      <c r="A5" s="141" t="s">
        <v>3</v>
      </c>
      <c r="B5" s="11" t="s">
        <v>14</v>
      </c>
      <c r="C5" s="12">
        <v>480000</v>
      </c>
      <c r="D5" s="12">
        <v>280000</v>
      </c>
      <c r="E5" s="13">
        <v>160000</v>
      </c>
    </row>
    <row r="6" spans="1:5" x14ac:dyDescent="0.25">
      <c r="A6" s="141"/>
      <c r="B6" s="11" t="s">
        <v>15</v>
      </c>
      <c r="C6" s="12">
        <v>432000</v>
      </c>
      <c r="D6" s="12">
        <v>280000</v>
      </c>
      <c r="E6" s="13">
        <v>200000</v>
      </c>
    </row>
    <row r="7" spans="1:5" x14ac:dyDescent="0.25">
      <c r="A7" s="141"/>
      <c r="B7" s="11" t="s">
        <v>16</v>
      </c>
      <c r="C7" s="14">
        <v>392000</v>
      </c>
      <c r="D7" s="14">
        <v>300000</v>
      </c>
      <c r="E7" s="15">
        <v>240000</v>
      </c>
    </row>
    <row r="8" spans="1:5" x14ac:dyDescent="0.25">
      <c r="A8" s="142"/>
      <c r="B8" s="16" t="s">
        <v>17</v>
      </c>
      <c r="C8" s="17">
        <v>376000</v>
      </c>
      <c r="D8" s="17">
        <v>280000</v>
      </c>
      <c r="E8" s="18">
        <v>240000</v>
      </c>
    </row>
    <row r="13" spans="1:5" x14ac:dyDescent="0.25">
      <c r="A13" s="1" t="s">
        <v>73</v>
      </c>
    </row>
    <row r="14" spans="1:5" x14ac:dyDescent="0.25">
      <c r="B14" s="1" t="s">
        <v>18</v>
      </c>
    </row>
    <row r="17" spans="1:1" x14ac:dyDescent="0.25">
      <c r="A17" s="1" t="s">
        <v>199</v>
      </c>
    </row>
    <row r="18" spans="1:1" s="135" customFormat="1" x14ac:dyDescent="0.25"/>
  </sheetData>
  <mergeCells count="2">
    <mergeCell ref="A5:A8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zoomScale="145" zoomScaleNormal="145" workbookViewId="0">
      <selection activeCell="J13" sqref="J13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16384" width="9.140625" style="1"/>
  </cols>
  <sheetData>
    <row r="1" spans="1:7" s="4" customFormat="1" x14ac:dyDescent="0.25">
      <c r="A1" s="4" t="s">
        <v>74</v>
      </c>
    </row>
    <row r="2" spans="1:7" s="4" customFormat="1" x14ac:dyDescent="0.25"/>
    <row r="3" spans="1:7" x14ac:dyDescent="0.25">
      <c r="A3" s="5"/>
      <c r="B3" s="6"/>
      <c r="C3" s="143" t="s">
        <v>4</v>
      </c>
      <c r="D3" s="143"/>
      <c r="E3" s="144"/>
      <c r="G3" s="60"/>
    </row>
    <row r="4" spans="1:7" ht="30" x14ac:dyDescent="0.25">
      <c r="A4" s="7"/>
      <c r="B4" s="8"/>
      <c r="C4" s="9" t="s">
        <v>0</v>
      </c>
      <c r="D4" s="9" t="s">
        <v>2</v>
      </c>
      <c r="E4" s="10" t="s">
        <v>1</v>
      </c>
    </row>
    <row r="5" spans="1:7" x14ac:dyDescent="0.25">
      <c r="A5" s="141" t="s">
        <v>3</v>
      </c>
      <c r="B5" s="11" t="s">
        <v>14</v>
      </c>
      <c r="C5" s="12">
        <v>480000</v>
      </c>
      <c r="D5" s="12">
        <v>280000</v>
      </c>
      <c r="E5" s="13">
        <v>160000</v>
      </c>
    </row>
    <row r="6" spans="1:7" x14ac:dyDescent="0.25">
      <c r="A6" s="141"/>
      <c r="B6" s="11" t="s">
        <v>15</v>
      </c>
      <c r="C6" s="12">
        <v>432000</v>
      </c>
      <c r="D6" s="12">
        <v>280000</v>
      </c>
      <c r="E6" s="13">
        <v>200000</v>
      </c>
    </row>
    <row r="7" spans="1:7" x14ac:dyDescent="0.25">
      <c r="A7" s="141"/>
      <c r="B7" s="11" t="s">
        <v>16</v>
      </c>
      <c r="C7" s="14">
        <v>392000</v>
      </c>
      <c r="D7" s="14">
        <v>300000</v>
      </c>
      <c r="E7" s="15">
        <v>240000</v>
      </c>
    </row>
    <row r="8" spans="1:7" x14ac:dyDescent="0.25">
      <c r="A8" s="142"/>
      <c r="B8" s="16" t="s">
        <v>17</v>
      </c>
      <c r="C8" s="17">
        <v>376000</v>
      </c>
      <c r="D8" s="17">
        <v>280000</v>
      </c>
      <c r="E8" s="18">
        <v>240000</v>
      </c>
    </row>
    <row r="9" spans="1:7" x14ac:dyDescent="0.25">
      <c r="A9" s="145" t="s">
        <v>5</v>
      </c>
      <c r="B9" s="146"/>
      <c r="C9" s="19">
        <v>0.5</v>
      </c>
      <c r="D9" s="19">
        <v>0.3</v>
      </c>
      <c r="E9" s="20">
        <v>0.2</v>
      </c>
    </row>
    <row r="13" spans="1:7" x14ac:dyDescent="0.25">
      <c r="A13" s="1" t="s">
        <v>73</v>
      </c>
    </row>
    <row r="14" spans="1:7" x14ac:dyDescent="0.25">
      <c r="B14" s="1" t="s">
        <v>18</v>
      </c>
    </row>
    <row r="17" spans="1:1" x14ac:dyDescent="0.25">
      <c r="A17" s="1" t="s">
        <v>199</v>
      </c>
    </row>
    <row r="18" spans="1:1" s="135" customFormat="1" x14ac:dyDescent="0.25"/>
  </sheetData>
  <mergeCells count="3">
    <mergeCell ref="C3:E3"/>
    <mergeCell ref="A5:A8"/>
    <mergeCell ref="A9:B9"/>
  </mergeCells>
  <phoneticPr fontId="0" type="noConversion"/>
  <pageMargins left="0.75" right="0.75" top="1" bottom="1" header="0.5" footer="0.5"/>
  <pageSetup paperSize="9" orientation="landscape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zoomScale="145" zoomScaleNormal="145" workbookViewId="0">
      <selection activeCell="E7" sqref="E7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6" width="9.140625" style="1"/>
    <col min="7" max="7" width="9.85546875" style="1" customWidth="1"/>
    <col min="8" max="8" width="9.85546875" style="1" bestFit="1" customWidth="1"/>
    <col min="9" max="16384" width="9.140625" style="1"/>
  </cols>
  <sheetData>
    <row r="1" spans="1:9" s="4" customFormat="1" x14ac:dyDescent="0.25">
      <c r="A1" s="4" t="s">
        <v>39</v>
      </c>
    </row>
    <row r="2" spans="1:9" s="4" customFormat="1" x14ac:dyDescent="0.25"/>
    <row r="3" spans="1:9" ht="30" x14ac:dyDescent="0.25">
      <c r="A3" s="5"/>
      <c r="B3" s="6"/>
      <c r="C3" s="147" t="s">
        <v>75</v>
      </c>
      <c r="D3" s="147"/>
      <c r="E3" s="148"/>
      <c r="G3" s="21" t="s">
        <v>76</v>
      </c>
      <c r="H3" s="21" t="s">
        <v>77</v>
      </c>
    </row>
    <row r="4" spans="1:9" ht="45" x14ac:dyDescent="0.25">
      <c r="A4" s="7"/>
      <c r="B4" s="8"/>
      <c r="C4" s="9" t="s">
        <v>0</v>
      </c>
      <c r="D4" s="9" t="s">
        <v>2</v>
      </c>
      <c r="E4" s="10" t="s">
        <v>1</v>
      </c>
      <c r="G4" s="22" t="s">
        <v>56</v>
      </c>
    </row>
    <row r="5" spans="1:9" ht="16.5" customHeight="1" x14ac:dyDescent="0.25">
      <c r="A5" s="149" t="s">
        <v>78</v>
      </c>
      <c r="B5" s="11" t="s">
        <v>14</v>
      </c>
      <c r="C5" s="12">
        <v>480000</v>
      </c>
      <c r="D5" s="12">
        <v>280000</v>
      </c>
      <c r="E5" s="13">
        <v>160000</v>
      </c>
      <c r="G5" s="23">
        <f>MIN(C5:E5)</f>
        <v>160000</v>
      </c>
    </row>
    <row r="6" spans="1:9" x14ac:dyDescent="0.25">
      <c r="A6" s="150"/>
      <c r="B6" s="11" t="s">
        <v>15</v>
      </c>
      <c r="C6" s="12">
        <v>432000</v>
      </c>
      <c r="D6" s="12">
        <v>280000</v>
      </c>
      <c r="E6" s="13">
        <v>200000</v>
      </c>
      <c r="G6" s="23">
        <f>MIN(C6:E6)</f>
        <v>200000</v>
      </c>
    </row>
    <row r="7" spans="1:9" x14ac:dyDescent="0.25">
      <c r="A7" s="151"/>
      <c r="B7" s="16" t="s">
        <v>16</v>
      </c>
      <c r="C7" s="24">
        <v>392000</v>
      </c>
      <c r="D7" s="24">
        <v>300000</v>
      </c>
      <c r="E7" s="25">
        <v>240000</v>
      </c>
      <c r="G7" s="23">
        <f>MIN(C7:E7)</f>
        <v>240000</v>
      </c>
    </row>
    <row r="8" spans="1:9" x14ac:dyDescent="0.25">
      <c r="A8" s="26"/>
      <c r="C8" s="23"/>
      <c r="D8" s="23"/>
      <c r="E8" s="23"/>
      <c r="H8" s="23">
        <f>MAX(G5:G7)</f>
        <v>240000</v>
      </c>
      <c r="I8" s="1" t="s">
        <v>19</v>
      </c>
    </row>
    <row r="10" spans="1:9" x14ac:dyDescent="0.25">
      <c r="A10" s="1" t="s">
        <v>177</v>
      </c>
    </row>
    <row r="12" spans="1:9" x14ac:dyDescent="0.25">
      <c r="A12" s="4" t="s">
        <v>40</v>
      </c>
    </row>
    <row r="15" spans="1:9" x14ac:dyDescent="0.25">
      <c r="A15" s="1" t="s">
        <v>175</v>
      </c>
    </row>
    <row r="16" spans="1:9" x14ac:dyDescent="0.25">
      <c r="B16" s="1" t="s">
        <v>176</v>
      </c>
    </row>
    <row r="17" s="135" customFormat="1" x14ac:dyDescent="0.25"/>
  </sheetData>
  <mergeCells count="2">
    <mergeCell ref="C3:E3"/>
    <mergeCell ref="A5:A7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"/>
  <sheetViews>
    <sheetView zoomScale="145" zoomScaleNormal="145" workbookViewId="0">
      <selection activeCell="C5" sqref="C5:C7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6" width="9.140625" style="1"/>
    <col min="7" max="7" width="10.7109375" style="1" bestFit="1" customWidth="1"/>
    <col min="8" max="8" width="10" style="1" bestFit="1" customWidth="1"/>
    <col min="9" max="16384" width="9.140625" style="1"/>
  </cols>
  <sheetData>
    <row r="1" spans="1:9" s="4" customFormat="1" x14ac:dyDescent="0.25">
      <c r="A1" s="4" t="s">
        <v>7</v>
      </c>
    </row>
    <row r="2" spans="1:9" s="4" customFormat="1" x14ac:dyDescent="0.25">
      <c r="G2" s="1"/>
      <c r="H2" s="1"/>
    </row>
    <row r="3" spans="1:9" ht="29.25" customHeight="1" x14ac:dyDescent="0.25">
      <c r="A3" s="5"/>
      <c r="B3" s="6"/>
      <c r="C3" s="147" t="s">
        <v>75</v>
      </c>
      <c r="D3" s="147"/>
      <c r="E3" s="148"/>
      <c r="G3" s="21" t="s">
        <v>79</v>
      </c>
      <c r="H3" s="21" t="s">
        <v>80</v>
      </c>
    </row>
    <row r="4" spans="1:9" ht="45" x14ac:dyDescent="0.25">
      <c r="A4" s="7"/>
      <c r="B4" s="8"/>
      <c r="C4" s="9" t="s">
        <v>0</v>
      </c>
      <c r="D4" s="9" t="s">
        <v>2</v>
      </c>
      <c r="E4" s="10" t="s">
        <v>1</v>
      </c>
      <c r="G4" s="22" t="s">
        <v>57</v>
      </c>
    </row>
    <row r="5" spans="1:9" ht="16.5" customHeight="1" x14ac:dyDescent="0.25">
      <c r="A5" s="149" t="s">
        <v>78</v>
      </c>
      <c r="B5" s="11" t="s">
        <v>14</v>
      </c>
      <c r="C5" s="12">
        <v>480000</v>
      </c>
      <c r="D5" s="12">
        <v>280000</v>
      </c>
      <c r="E5" s="13">
        <v>160000</v>
      </c>
      <c r="G5" s="23">
        <f>MAX(C5:E5)</f>
        <v>480000</v>
      </c>
    </row>
    <row r="6" spans="1:9" x14ac:dyDescent="0.25">
      <c r="A6" s="150"/>
      <c r="B6" s="11" t="s">
        <v>15</v>
      </c>
      <c r="C6" s="12">
        <v>432000</v>
      </c>
      <c r="D6" s="12">
        <v>280000</v>
      </c>
      <c r="E6" s="13">
        <v>200000</v>
      </c>
      <c r="G6" s="23">
        <f>MAX(C6:E6)</f>
        <v>432000</v>
      </c>
    </row>
    <row r="7" spans="1:9" x14ac:dyDescent="0.25">
      <c r="A7" s="151"/>
      <c r="B7" s="16" t="s">
        <v>16</v>
      </c>
      <c r="C7" s="24">
        <v>392000</v>
      </c>
      <c r="D7" s="24">
        <v>300000</v>
      </c>
      <c r="E7" s="25">
        <v>240000</v>
      </c>
      <c r="G7" s="23">
        <f>MAX(C7:E7)</f>
        <v>392000</v>
      </c>
    </row>
    <row r="8" spans="1:9" x14ac:dyDescent="0.25">
      <c r="A8" s="26"/>
      <c r="C8" s="23"/>
      <c r="D8" s="23"/>
      <c r="E8" s="23"/>
      <c r="H8" s="23">
        <f>MAX(G5:G7)</f>
        <v>480000</v>
      </c>
      <c r="I8" s="1" t="s">
        <v>20</v>
      </c>
    </row>
    <row r="10" spans="1:9" x14ac:dyDescent="0.25">
      <c r="A10" s="1" t="s">
        <v>81</v>
      </c>
    </row>
    <row r="12" spans="1:9" x14ac:dyDescent="0.25">
      <c r="A12" s="4" t="s">
        <v>58</v>
      </c>
    </row>
    <row r="13" spans="1:9" s="135" customFormat="1" x14ac:dyDescent="0.25"/>
  </sheetData>
  <mergeCells count="2">
    <mergeCell ref="C3:E3"/>
    <mergeCell ref="A5:A7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zoomScale="115" zoomScaleNormal="115" workbookViewId="0">
      <selection activeCell="C7" sqref="C7"/>
    </sheetView>
  </sheetViews>
  <sheetFormatPr defaultColWidth="9.140625" defaultRowHeight="15" x14ac:dyDescent="0.25"/>
  <cols>
    <col min="1" max="2" width="9.140625" style="1"/>
    <col min="3" max="5" width="10.85546875" style="1" customWidth="1"/>
    <col min="6" max="6" width="9.140625" style="1"/>
    <col min="7" max="7" width="18.140625" style="1" customWidth="1"/>
    <col min="8" max="8" width="19.42578125" style="1" customWidth="1"/>
    <col min="9" max="16384" width="9.140625" style="1"/>
  </cols>
  <sheetData>
    <row r="1" spans="1:10" s="4" customFormat="1" x14ac:dyDescent="0.25">
      <c r="A1" s="4" t="s">
        <v>8</v>
      </c>
    </row>
    <row r="2" spans="1:10" s="4" customFormat="1" x14ac:dyDescent="0.25"/>
    <row r="3" spans="1:10" x14ac:dyDescent="0.25">
      <c r="A3" s="1" t="s">
        <v>9</v>
      </c>
      <c r="D3" s="1" t="s">
        <v>22</v>
      </c>
      <c r="E3" s="1">
        <v>0.6</v>
      </c>
    </row>
    <row r="5" spans="1:10" x14ac:dyDescent="0.25">
      <c r="A5" s="5"/>
      <c r="B5" s="6"/>
      <c r="C5" s="147" t="s">
        <v>75</v>
      </c>
      <c r="D5" s="147"/>
      <c r="E5" s="148"/>
    </row>
    <row r="6" spans="1:10" ht="60" x14ac:dyDescent="0.25">
      <c r="A6" s="7"/>
      <c r="B6" s="8"/>
      <c r="C6" s="9" t="s">
        <v>0</v>
      </c>
      <c r="D6" s="9" t="s">
        <v>2</v>
      </c>
      <c r="E6" s="10" t="s">
        <v>1</v>
      </c>
      <c r="G6" s="27" t="s">
        <v>82</v>
      </c>
      <c r="H6" s="27" t="s">
        <v>83</v>
      </c>
    </row>
    <row r="7" spans="1:10" ht="16.5" customHeight="1" x14ac:dyDescent="0.25">
      <c r="A7" s="149" t="s">
        <v>78</v>
      </c>
      <c r="B7" s="11" t="s">
        <v>14</v>
      </c>
      <c r="C7" s="12">
        <v>480000</v>
      </c>
      <c r="D7" s="12">
        <v>280000</v>
      </c>
      <c r="E7" s="13">
        <v>160000</v>
      </c>
      <c r="G7" s="28">
        <f>$E$3*MIN(C7:E7)+(1-$E$3)*MAX(C7:E7)</f>
        <v>288000</v>
      </c>
    </row>
    <row r="8" spans="1:10" x14ac:dyDescent="0.25">
      <c r="A8" s="150"/>
      <c r="B8" s="11" t="s">
        <v>15</v>
      </c>
      <c r="C8" s="12">
        <v>432000</v>
      </c>
      <c r="D8" s="12">
        <v>280000</v>
      </c>
      <c r="E8" s="13">
        <v>200000</v>
      </c>
      <c r="G8" s="28">
        <f>$E$3*MIN(C8:E8)+(1-$E$3)*MAX(C8:E8)</f>
        <v>292800</v>
      </c>
    </row>
    <row r="9" spans="1:10" x14ac:dyDescent="0.25">
      <c r="A9" s="151"/>
      <c r="B9" s="16" t="s">
        <v>16</v>
      </c>
      <c r="C9" s="24">
        <v>392000</v>
      </c>
      <c r="D9" s="24">
        <v>300000</v>
      </c>
      <c r="E9" s="25">
        <v>240000</v>
      </c>
      <c r="G9" s="28">
        <f>$E$3*MIN(C9:E9)+(1-$E$3)*MAX(C9:E9)</f>
        <v>300800</v>
      </c>
      <c r="H9" s="23">
        <f>MAX(G7:G9)</f>
        <v>300800</v>
      </c>
      <c r="I9" s="3" t="s">
        <v>21</v>
      </c>
      <c r="J9" s="1" t="str">
        <f>IF(H9=G7,"A_1",IF(H9=G8,"A_2","A_3"))</f>
        <v>A_3</v>
      </c>
    </row>
    <row r="10" spans="1:10" x14ac:dyDescent="0.25">
      <c r="A10" s="26"/>
      <c r="C10" s="23"/>
      <c r="D10" s="23"/>
      <c r="E10" s="23"/>
      <c r="I10" s="29">
        <v>0</v>
      </c>
      <c r="J10" s="29" t="str">
        <f t="dataTable" ref="J10:J20" dt2D="0" dtr="0" r1="E3"/>
        <v>A_1</v>
      </c>
    </row>
    <row r="11" spans="1:10" x14ac:dyDescent="0.25">
      <c r="I11" s="29">
        <v>0.1</v>
      </c>
      <c r="J11" s="29" t="str">
        <v>A_1</v>
      </c>
    </row>
    <row r="12" spans="1:10" x14ac:dyDescent="0.25">
      <c r="A12" s="1" t="s">
        <v>59</v>
      </c>
      <c r="I12" s="29">
        <v>0.2</v>
      </c>
      <c r="J12" s="29" t="str">
        <v>A_1</v>
      </c>
    </row>
    <row r="13" spans="1:10" x14ac:dyDescent="0.25">
      <c r="I13" s="29">
        <v>0.3</v>
      </c>
      <c r="J13" s="29" t="str">
        <v>A_1</v>
      </c>
    </row>
    <row r="14" spans="1:10" x14ac:dyDescent="0.25">
      <c r="A14" s="1" t="s">
        <v>60</v>
      </c>
      <c r="I14" s="29">
        <v>0.4</v>
      </c>
      <c r="J14" s="29" t="str">
        <v>A_1</v>
      </c>
    </row>
    <row r="15" spans="1:10" x14ac:dyDescent="0.25">
      <c r="B15" s="30" t="s">
        <v>61</v>
      </c>
      <c r="C15" s="30"/>
      <c r="D15" s="30"/>
      <c r="I15" s="29">
        <v>0.5</v>
      </c>
      <c r="J15" s="29" t="str">
        <v>A_1</v>
      </c>
    </row>
    <row r="16" spans="1:10" x14ac:dyDescent="0.25">
      <c r="I16" s="29">
        <v>0.6</v>
      </c>
      <c r="J16" s="29" t="str">
        <v>A_3</v>
      </c>
    </row>
    <row r="17" spans="9:10" x14ac:dyDescent="0.25">
      <c r="I17" s="29">
        <v>0.7</v>
      </c>
      <c r="J17" s="29" t="str">
        <v>A_3</v>
      </c>
    </row>
    <row r="18" spans="9:10" x14ac:dyDescent="0.25">
      <c r="I18" s="29">
        <v>0.8</v>
      </c>
      <c r="J18" s="29" t="str">
        <v>A_3</v>
      </c>
    </row>
    <row r="19" spans="9:10" x14ac:dyDescent="0.25">
      <c r="I19" s="29">
        <v>0.9</v>
      </c>
      <c r="J19" s="29" t="str">
        <v>A_3</v>
      </c>
    </row>
    <row r="20" spans="9:10" x14ac:dyDescent="0.25">
      <c r="I20" s="29">
        <v>1</v>
      </c>
      <c r="J20" s="29" t="str">
        <v>A_3</v>
      </c>
    </row>
    <row r="21" spans="9:10" s="135" customFormat="1" x14ac:dyDescent="0.25"/>
  </sheetData>
  <mergeCells count="2">
    <mergeCell ref="C5:E5"/>
    <mergeCell ref="A7:A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"/>
  <sheetViews>
    <sheetView zoomScale="115" zoomScaleNormal="115" workbookViewId="0">
      <selection activeCell="B6" sqref="B6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6" width="9.140625" style="1"/>
    <col min="7" max="7" width="9.85546875" style="1" customWidth="1"/>
    <col min="8" max="8" width="15" style="1" customWidth="1"/>
    <col min="9" max="16384" width="9.140625" style="1"/>
  </cols>
  <sheetData>
    <row r="1" spans="1:8" s="4" customFormat="1" x14ac:dyDescent="0.25">
      <c r="A1" s="4" t="s">
        <v>10</v>
      </c>
    </row>
    <row r="2" spans="1:8" x14ac:dyDescent="0.25">
      <c r="B2" s="1" t="s">
        <v>84</v>
      </c>
    </row>
    <row r="4" spans="1:8" x14ac:dyDescent="0.25">
      <c r="A4" s="3" t="s">
        <v>62</v>
      </c>
      <c r="B4" s="30" t="s">
        <v>85</v>
      </c>
      <c r="C4" s="30"/>
      <c r="D4" s="30"/>
      <c r="E4" s="1" t="s">
        <v>86</v>
      </c>
    </row>
    <row r="5" spans="1:8" x14ac:dyDescent="0.25">
      <c r="A5" s="31" t="s">
        <v>63</v>
      </c>
      <c r="B5" s="1" t="s">
        <v>66</v>
      </c>
      <c r="C5" s="32"/>
      <c r="E5" s="1" t="s">
        <v>65</v>
      </c>
      <c r="F5" s="33"/>
    </row>
    <row r="6" spans="1:8" x14ac:dyDescent="0.25">
      <c r="A6" s="31" t="s">
        <v>64</v>
      </c>
      <c r="B6" s="1" t="s">
        <v>67</v>
      </c>
      <c r="C6" s="32"/>
      <c r="E6" s="33"/>
    </row>
    <row r="8" spans="1:8" x14ac:dyDescent="0.25">
      <c r="A8" s="5"/>
      <c r="B8" s="6" t="s">
        <v>11</v>
      </c>
      <c r="C8" s="147" t="s">
        <v>75</v>
      </c>
      <c r="D8" s="147"/>
      <c r="E8" s="148"/>
    </row>
    <row r="9" spans="1:8" ht="30" x14ac:dyDescent="0.25">
      <c r="A9" s="7"/>
      <c r="B9" s="8"/>
      <c r="C9" s="9" t="s">
        <v>0</v>
      </c>
      <c r="D9" s="9" t="s">
        <v>2</v>
      </c>
      <c r="E9" s="10" t="s">
        <v>1</v>
      </c>
    </row>
    <row r="10" spans="1:8" ht="16.5" customHeight="1" x14ac:dyDescent="0.25">
      <c r="A10" s="149" t="s">
        <v>78</v>
      </c>
      <c r="B10" s="11" t="s">
        <v>14</v>
      </c>
      <c r="C10" s="12">
        <v>480000</v>
      </c>
      <c r="D10" s="12">
        <v>280000</v>
      </c>
      <c r="E10" s="13">
        <v>160000</v>
      </c>
    </row>
    <row r="11" spans="1:8" x14ac:dyDescent="0.25">
      <c r="A11" s="150"/>
      <c r="B11" s="11" t="s">
        <v>15</v>
      </c>
      <c r="C11" s="12">
        <v>432000</v>
      </c>
      <c r="D11" s="12">
        <v>280000</v>
      </c>
      <c r="E11" s="13">
        <v>200000</v>
      </c>
    </row>
    <row r="12" spans="1:8" x14ac:dyDescent="0.25">
      <c r="A12" s="151"/>
      <c r="B12" s="16" t="s">
        <v>16</v>
      </c>
      <c r="C12" s="24">
        <v>392000</v>
      </c>
      <c r="D12" s="24">
        <v>300000</v>
      </c>
      <c r="E12" s="25">
        <v>240000</v>
      </c>
    </row>
    <row r="13" spans="1:8" x14ac:dyDescent="0.25">
      <c r="A13" s="26"/>
      <c r="C13" s="36">
        <f>MAX(C10:C12)</f>
        <v>480000</v>
      </c>
      <c r="D13" s="36">
        <f t="shared" ref="D13:E13" si="0">MAX(D10:D12)</f>
        <v>300000</v>
      </c>
      <c r="E13" s="36">
        <f t="shared" si="0"/>
        <v>240000</v>
      </c>
      <c r="F13" s="37" t="s">
        <v>89</v>
      </c>
    </row>
    <row r="15" spans="1:8" x14ac:dyDescent="0.25">
      <c r="A15" s="5"/>
      <c r="B15" s="34" t="s">
        <v>12</v>
      </c>
      <c r="C15" s="147" t="s">
        <v>75</v>
      </c>
      <c r="D15" s="147"/>
      <c r="E15" s="148"/>
    </row>
    <row r="16" spans="1:8" ht="45" x14ac:dyDescent="0.25">
      <c r="A16" s="7"/>
      <c r="B16" s="8"/>
      <c r="C16" s="9" t="s">
        <v>0</v>
      </c>
      <c r="D16" s="9" t="s">
        <v>2</v>
      </c>
      <c r="E16" s="10" t="s">
        <v>1</v>
      </c>
      <c r="G16" s="21" t="s">
        <v>87</v>
      </c>
      <c r="H16" s="35" t="s">
        <v>88</v>
      </c>
    </row>
    <row r="17" spans="1:9" ht="16.5" customHeight="1" x14ac:dyDescent="0.25">
      <c r="A17" s="149" t="s">
        <v>78</v>
      </c>
      <c r="B17" s="11" t="s">
        <v>14</v>
      </c>
      <c r="C17" s="12">
        <f t="shared" ref="C17:E19" si="1">MAX(C$10:C$12) - C10</f>
        <v>0</v>
      </c>
      <c r="D17" s="12">
        <f t="shared" si="1"/>
        <v>20000</v>
      </c>
      <c r="E17" s="13">
        <f t="shared" si="1"/>
        <v>80000</v>
      </c>
      <c r="G17" s="23">
        <f>MAX(C17:E17)</f>
        <v>80000</v>
      </c>
    </row>
    <row r="18" spans="1:9" x14ac:dyDescent="0.25">
      <c r="A18" s="150"/>
      <c r="B18" s="11" t="s">
        <v>15</v>
      </c>
      <c r="C18" s="12">
        <f>MAX(C$10:C$12) - C11</f>
        <v>48000</v>
      </c>
      <c r="D18" s="12">
        <f t="shared" si="1"/>
        <v>20000</v>
      </c>
      <c r="E18" s="13">
        <f t="shared" si="1"/>
        <v>40000</v>
      </c>
      <c r="G18" s="23">
        <f>MAX(C18:E18)</f>
        <v>48000</v>
      </c>
    </row>
    <row r="19" spans="1:9" x14ac:dyDescent="0.25">
      <c r="A19" s="151"/>
      <c r="B19" s="16" t="s">
        <v>16</v>
      </c>
      <c r="C19" s="24">
        <f t="shared" si="1"/>
        <v>88000</v>
      </c>
      <c r="D19" s="24">
        <f t="shared" si="1"/>
        <v>0</v>
      </c>
      <c r="E19" s="25">
        <f t="shared" si="1"/>
        <v>0</v>
      </c>
      <c r="G19" s="23">
        <f>MAX(C19:E19)</f>
        <v>88000</v>
      </c>
    </row>
    <row r="20" spans="1:9" x14ac:dyDescent="0.25">
      <c r="H20" s="23">
        <f>MIN(G17:G19)</f>
        <v>48000</v>
      </c>
      <c r="I20" s="1" t="s">
        <v>13</v>
      </c>
    </row>
    <row r="24" spans="1:9" s="135" customFormat="1" x14ac:dyDescent="0.25"/>
  </sheetData>
  <mergeCells count="4">
    <mergeCell ref="C8:E8"/>
    <mergeCell ref="A10:A12"/>
    <mergeCell ref="C15:E15"/>
    <mergeCell ref="A17:A19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3"/>
  <sheetViews>
    <sheetView topLeftCell="A4" zoomScale="115" zoomScaleNormal="115" workbookViewId="0">
      <selection activeCell="C16" sqref="C16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6" width="9.140625" style="1"/>
    <col min="7" max="7" width="15.5703125" style="1" customWidth="1"/>
    <col min="8" max="16384" width="9.140625" style="1"/>
  </cols>
  <sheetData>
    <row r="1" spans="1:9" s="4" customFormat="1" x14ac:dyDescent="0.25">
      <c r="A1" s="4" t="s">
        <v>23</v>
      </c>
      <c r="G1" s="1"/>
      <c r="H1" s="1"/>
      <c r="I1" s="1"/>
    </row>
    <row r="2" spans="1:9" s="4" customFormat="1" x14ac:dyDescent="0.25">
      <c r="G2" s="1"/>
      <c r="H2" s="1"/>
      <c r="I2" s="1"/>
    </row>
    <row r="3" spans="1:9" x14ac:dyDescent="0.25">
      <c r="A3" s="5"/>
      <c r="B3" s="6" t="s">
        <v>11</v>
      </c>
      <c r="C3" s="147" t="s">
        <v>75</v>
      </c>
      <c r="D3" s="147"/>
      <c r="E3" s="148"/>
    </row>
    <row r="4" spans="1:9" ht="30" x14ac:dyDescent="0.25">
      <c r="A4" s="7"/>
      <c r="B4" s="8"/>
      <c r="C4" s="9" t="s">
        <v>0</v>
      </c>
      <c r="D4" s="9" t="s">
        <v>2</v>
      </c>
      <c r="E4" s="10" t="s">
        <v>1</v>
      </c>
    </row>
    <row r="5" spans="1:9" ht="16.5" customHeight="1" x14ac:dyDescent="0.25">
      <c r="A5" s="149" t="s">
        <v>78</v>
      </c>
      <c r="B5" s="11" t="s">
        <v>14</v>
      </c>
      <c r="C5" s="12">
        <v>480000</v>
      </c>
      <c r="D5" s="12">
        <v>280000</v>
      </c>
      <c r="E5" s="13">
        <v>160000</v>
      </c>
    </row>
    <row r="6" spans="1:9" x14ac:dyDescent="0.25">
      <c r="A6" s="150"/>
      <c r="B6" s="11" t="s">
        <v>15</v>
      </c>
      <c r="C6" s="12">
        <v>432000</v>
      </c>
      <c r="D6" s="12">
        <v>280000</v>
      </c>
      <c r="E6" s="13">
        <v>200000</v>
      </c>
    </row>
    <row r="7" spans="1:9" x14ac:dyDescent="0.25">
      <c r="A7" s="151"/>
      <c r="B7" s="16" t="s">
        <v>16</v>
      </c>
      <c r="C7" s="24">
        <v>392000</v>
      </c>
      <c r="D7" s="24">
        <v>300000</v>
      </c>
      <c r="E7" s="25">
        <v>240000</v>
      </c>
    </row>
    <row r="8" spans="1:9" x14ac:dyDescent="0.25">
      <c r="A8" s="154" t="s">
        <v>93</v>
      </c>
      <c r="B8" s="155"/>
      <c r="C8" s="19">
        <v>0.5</v>
      </c>
      <c r="D8" s="19">
        <v>0.3</v>
      </c>
      <c r="E8" s="20">
        <v>0.2</v>
      </c>
      <c r="G8" s="33" t="s">
        <v>178</v>
      </c>
    </row>
    <row r="10" spans="1:9" x14ac:dyDescent="0.25">
      <c r="A10" s="1" t="s">
        <v>24</v>
      </c>
    </row>
    <row r="11" spans="1:9" x14ac:dyDescent="0.25">
      <c r="A11" s="1" t="s">
        <v>25</v>
      </c>
    </row>
    <row r="12" spans="1:9" x14ac:dyDescent="0.25">
      <c r="A12" s="1" t="s">
        <v>26</v>
      </c>
    </row>
    <row r="14" spans="1:9" x14ac:dyDescent="0.25">
      <c r="A14" s="5"/>
      <c r="B14" s="6" t="s">
        <v>11</v>
      </c>
      <c r="C14" s="147" t="s">
        <v>75</v>
      </c>
      <c r="D14" s="147"/>
      <c r="E14" s="148"/>
      <c r="G14" s="41" t="s">
        <v>90</v>
      </c>
    </row>
    <row r="15" spans="1:9" ht="30" x14ac:dyDescent="0.25">
      <c r="A15" s="7"/>
      <c r="B15" s="8"/>
      <c r="C15" s="44" t="s">
        <v>0</v>
      </c>
      <c r="D15" s="9" t="s">
        <v>2</v>
      </c>
      <c r="E15" s="10" t="s">
        <v>1</v>
      </c>
      <c r="G15" s="42" t="s">
        <v>68</v>
      </c>
      <c r="H15" s="43" t="s">
        <v>91</v>
      </c>
    </row>
    <row r="16" spans="1:9" ht="12.75" customHeight="1" x14ac:dyDescent="0.25">
      <c r="A16" s="149" t="s">
        <v>78</v>
      </c>
      <c r="B16" s="11" t="s">
        <v>14</v>
      </c>
      <c r="C16" s="45">
        <v>480000</v>
      </c>
      <c r="D16" s="12">
        <v>280000</v>
      </c>
      <c r="E16" s="13">
        <v>160000</v>
      </c>
      <c r="G16" s="1">
        <f>C16</f>
        <v>480000</v>
      </c>
    </row>
    <row r="17" spans="1:9" x14ac:dyDescent="0.25">
      <c r="A17" s="150"/>
      <c r="B17" s="11" t="s">
        <v>15</v>
      </c>
      <c r="C17" s="45">
        <v>432000</v>
      </c>
      <c r="D17" s="12">
        <v>280000</v>
      </c>
      <c r="E17" s="13">
        <v>200000</v>
      </c>
      <c r="G17" s="1">
        <f>C17</f>
        <v>432000</v>
      </c>
    </row>
    <row r="18" spans="1:9" x14ac:dyDescent="0.25">
      <c r="A18" s="151"/>
      <c r="B18" s="16" t="s">
        <v>16</v>
      </c>
      <c r="C18" s="46">
        <v>392000</v>
      </c>
      <c r="D18" s="24">
        <v>300000</v>
      </c>
      <c r="E18" s="25">
        <v>240000</v>
      </c>
      <c r="G18" s="1">
        <f>C18</f>
        <v>392000</v>
      </c>
    </row>
    <row r="19" spans="1:9" x14ac:dyDescent="0.25">
      <c r="A19" s="152" t="s">
        <v>5</v>
      </c>
      <c r="B19" s="153"/>
      <c r="C19" s="47">
        <v>0.5</v>
      </c>
      <c r="D19" s="39">
        <v>0.3</v>
      </c>
      <c r="E19" s="40">
        <v>0.2</v>
      </c>
      <c r="H19" s="1">
        <f>MAX(G16:G18)</f>
        <v>480000</v>
      </c>
      <c r="I19" s="1" t="s">
        <v>20</v>
      </c>
    </row>
    <row r="21" spans="1:9" x14ac:dyDescent="0.25">
      <c r="A21" s="1" t="s">
        <v>92</v>
      </c>
    </row>
    <row r="22" spans="1:9" x14ac:dyDescent="0.25">
      <c r="A22" s="123" t="s">
        <v>179</v>
      </c>
      <c r="B22" s="32"/>
      <c r="C22" s="32"/>
      <c r="D22" s="32"/>
      <c r="E22" s="32"/>
      <c r="F22" s="32"/>
      <c r="G22" s="32"/>
    </row>
    <row r="23" spans="1:9" s="135" customFormat="1" x14ac:dyDescent="0.25"/>
  </sheetData>
  <mergeCells count="6">
    <mergeCell ref="C14:E14"/>
    <mergeCell ref="A16:A18"/>
    <mergeCell ref="A19:B19"/>
    <mergeCell ref="C3:E3"/>
    <mergeCell ref="A5:A7"/>
    <mergeCell ref="A8:B8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7"/>
  <sheetViews>
    <sheetView zoomScale="145" zoomScaleNormal="145" workbookViewId="0">
      <selection activeCell="G5" sqref="G5:G7"/>
    </sheetView>
  </sheetViews>
  <sheetFormatPr defaultColWidth="9.140625" defaultRowHeight="15" x14ac:dyDescent="0.25"/>
  <cols>
    <col min="1" max="2" width="9.140625" style="1"/>
    <col min="3" max="5" width="9.85546875" style="1" bestFit="1" customWidth="1"/>
    <col min="6" max="6" width="9.140625" style="1"/>
    <col min="7" max="7" width="9.85546875" style="1" customWidth="1"/>
    <col min="8" max="8" width="10.28515625" style="1" customWidth="1"/>
    <col min="9" max="14" width="9.140625" style="1"/>
    <col min="15" max="15" width="9.140625" style="1" customWidth="1"/>
    <col min="16" max="16384" width="9.140625" style="1"/>
  </cols>
  <sheetData>
    <row r="1" spans="1:10" s="4" customFormat="1" x14ac:dyDescent="0.25">
      <c r="A1" s="4" t="s">
        <v>27</v>
      </c>
      <c r="G1" s="1"/>
      <c r="H1" s="1"/>
      <c r="I1" s="1"/>
    </row>
    <row r="2" spans="1:10" s="4" customFormat="1" x14ac:dyDescent="0.25">
      <c r="G2" s="1"/>
      <c r="H2" s="1"/>
      <c r="I2" s="1"/>
    </row>
    <row r="3" spans="1:10" x14ac:dyDescent="0.25">
      <c r="A3" s="5"/>
      <c r="B3" s="6" t="s">
        <v>11</v>
      </c>
      <c r="C3" s="147" t="s">
        <v>75</v>
      </c>
      <c r="D3" s="147"/>
      <c r="E3" s="148"/>
    </row>
    <row r="4" spans="1:10" ht="30" x14ac:dyDescent="0.25">
      <c r="A4" s="7"/>
      <c r="B4" s="8"/>
      <c r="C4" s="9" t="s">
        <v>0</v>
      </c>
      <c r="D4" s="9" t="s">
        <v>2</v>
      </c>
      <c r="E4" s="10" t="s">
        <v>1</v>
      </c>
      <c r="G4" s="43" t="s">
        <v>94</v>
      </c>
      <c r="H4" s="43" t="s">
        <v>95</v>
      </c>
      <c r="I4" s="1" t="s">
        <v>105</v>
      </c>
    </row>
    <row r="5" spans="1:10" ht="16.5" customHeight="1" x14ac:dyDescent="0.25">
      <c r="A5" s="156" t="s">
        <v>78</v>
      </c>
      <c r="B5" s="11" t="s">
        <v>14</v>
      </c>
      <c r="C5" s="12">
        <v>480000</v>
      </c>
      <c r="D5" s="12">
        <v>280000</v>
      </c>
      <c r="E5" s="13">
        <v>160000</v>
      </c>
      <c r="G5" s="12">
        <f>SUMPRODUCT(C5:E5,$C$8:$E$8)</f>
        <v>356000</v>
      </c>
    </row>
    <row r="6" spans="1:10" x14ac:dyDescent="0.25">
      <c r="A6" s="157"/>
      <c r="B6" s="11" t="s">
        <v>15</v>
      </c>
      <c r="C6" s="12">
        <v>432000</v>
      </c>
      <c r="D6" s="12">
        <v>280000</v>
      </c>
      <c r="E6" s="13">
        <v>200000</v>
      </c>
      <c r="G6" s="12">
        <f>SUMPRODUCT(C6:E6,$C$8:$E$8)</f>
        <v>340000</v>
      </c>
    </row>
    <row r="7" spans="1:10" x14ac:dyDescent="0.25">
      <c r="A7" s="157"/>
      <c r="B7" s="11" t="s">
        <v>16</v>
      </c>
      <c r="C7" s="12">
        <v>392000</v>
      </c>
      <c r="D7" s="12">
        <v>300000</v>
      </c>
      <c r="E7" s="13">
        <v>240000</v>
      </c>
      <c r="G7" s="12">
        <f>SUMPRODUCT(C7:E7,$C$8:$E$8)</f>
        <v>334000</v>
      </c>
    </row>
    <row r="8" spans="1:10" x14ac:dyDescent="0.25">
      <c r="A8" s="158" t="s">
        <v>5</v>
      </c>
      <c r="B8" s="159"/>
      <c r="C8" s="51">
        <v>0.5</v>
      </c>
      <c r="D8" s="51">
        <v>0.3</v>
      </c>
      <c r="E8" s="52">
        <v>0.2</v>
      </c>
      <c r="H8" s="12">
        <f>MAX(G5:G7)</f>
        <v>356000</v>
      </c>
      <c r="I8" s="1" t="s">
        <v>20</v>
      </c>
    </row>
    <row r="13" spans="1:10" x14ac:dyDescent="0.25">
      <c r="J13" s="23"/>
    </row>
    <row r="16" spans="1:10" x14ac:dyDescent="0.25">
      <c r="A16" s="60" t="s">
        <v>180</v>
      </c>
    </row>
    <row r="17" s="135" customFormat="1" x14ac:dyDescent="0.25"/>
  </sheetData>
  <mergeCells count="3">
    <mergeCell ref="C3:E3"/>
    <mergeCell ref="A5:A7"/>
    <mergeCell ref="A8:B8"/>
  </mergeCells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Introduzione</vt:lpstr>
      <vt:lpstr>Tab. di decisione Cond. INCERT.</vt:lpstr>
      <vt:lpstr>TdD Cond. di RISCHIO</vt:lpstr>
      <vt:lpstr>INCERTEZZA - Max Min</vt:lpstr>
      <vt:lpstr>Max Max</vt:lpstr>
      <vt:lpstr>Hurwicz</vt:lpstr>
      <vt:lpstr>Mancato Guadagno</vt:lpstr>
      <vt:lpstr>RISCHIO - PRIORI - Max Ver</vt:lpstr>
      <vt:lpstr>Val Atteso</vt:lpstr>
      <vt:lpstr>VAMG</vt:lpstr>
      <vt:lpstr>Osservazione.VAPI</vt:lpstr>
      <vt:lpstr>POSTERIORI - Bayes</vt:lpstr>
      <vt:lpstr>Osservazione.VAIC</vt:lpstr>
      <vt:lpstr>AlberoDecisionale</vt:lpstr>
      <vt:lpstr>InduzioneIndietro</vt:lpstr>
      <vt:lpstr>Utilità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De Giovanni Luigi</cp:lastModifiedBy>
  <dcterms:created xsi:type="dcterms:W3CDTF">1996-11-05T10:16:36Z</dcterms:created>
  <dcterms:modified xsi:type="dcterms:W3CDTF">2022-04-26T15:07:00Z</dcterms:modified>
</cp:coreProperties>
</file>