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inadebernard/Desktop/"/>
    </mc:Choice>
  </mc:AlternateContent>
  <xr:revisionPtr revIDLastSave="0" documentId="8_{BBE93B88-DBB6-3744-8CF8-C2CA75F28522}" xr6:coauthVersionLast="47" xr6:coauthVersionMax="47" xr10:uidLastSave="{00000000-0000-0000-0000-000000000000}"/>
  <bookViews>
    <workbookView xWindow="0" yWindow="460" windowWidth="25600" windowHeight="1606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1" l="1"/>
  <c r="B2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H38" i="1"/>
  <c r="H39" i="1"/>
  <c r="H40" i="1"/>
  <c r="H41" i="1"/>
  <c r="H42" i="1"/>
  <c r="H43" i="1"/>
  <c r="H44" i="1"/>
  <c r="H45" i="1"/>
  <c r="H46" i="1"/>
  <c r="H47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C28" i="1"/>
</calcChain>
</file>

<file path=xl/sharedStrings.xml><?xml version="1.0" encoding="utf-8"?>
<sst xmlns="http://schemas.openxmlformats.org/spreadsheetml/2006/main" count="28" uniqueCount="28">
  <si>
    <t>Aula H</t>
  </si>
  <si>
    <t>A</t>
  </si>
  <si>
    <t>B</t>
  </si>
  <si>
    <t>C</t>
  </si>
  <si>
    <t>D</t>
  </si>
  <si>
    <t>E</t>
  </si>
  <si>
    <t>F</t>
  </si>
  <si>
    <t>G</t>
  </si>
  <si>
    <t>H</t>
  </si>
  <si>
    <t>MEDIA</t>
  </si>
  <si>
    <t>MEDIA - BIANCO</t>
  </si>
  <si>
    <t>µg/ml</t>
  </si>
  <si>
    <t>µg/µl</t>
  </si>
  <si>
    <t>PBS</t>
  </si>
  <si>
    <t>per 15 µg</t>
  </si>
  <si>
    <t>bianco</t>
  </si>
  <si>
    <t>Laura Frescura</t>
  </si>
  <si>
    <t>Anna Italia Toscano</t>
  </si>
  <si>
    <t xml:space="preserve">Francesca Ghirardi </t>
  </si>
  <si>
    <t xml:space="preserve">Eva de pascale </t>
  </si>
  <si>
    <t>Alessandra Rossetto</t>
  </si>
  <si>
    <t>Giulia Tosato</t>
  </si>
  <si>
    <t xml:space="preserve">Simone Carraro </t>
  </si>
  <si>
    <t>Ana Carolina Dors</t>
  </si>
  <si>
    <t xml:space="preserve">Anna Mantovani </t>
  </si>
  <si>
    <t>Beatrice Lugato</t>
  </si>
  <si>
    <t>*12,5 µg/µl</t>
  </si>
  <si>
    <t>19.12.23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</si>
</sst>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164" fontId="0" fillId="0" borderId="0" xfId="0" applyNumberFormat="1"/>
    <xf numFmtId="0" fontId="4" fillId="0" borderId="0" xfId="0" applyFont="1"/>
  </cellXfs>
  <cellStyles count="2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0.334239282589676"/>
                  <c:y val="-5.1243802857976098E-2"/>
                </c:manualLayout>
              </c:layout>
              <c:numFmt formatCode="General" sourceLinked="0"/>
            </c:trendlineLbl>
          </c:trendline>
          <c:xVal>
            <c:numRef>
              <c:f>Sheet1!$C$29:$C$36</c:f>
              <c:numCache>
                <c:formatCode>General</c:formatCode>
                <c:ptCount val="8"/>
                <c:pt idx="0">
                  <c:v>1.9500000000000003E-2</c:v>
                </c:pt>
                <c:pt idx="1">
                  <c:v>9.5999999999999988E-2</c:v>
                </c:pt>
                <c:pt idx="2">
                  <c:v>0.19400000000000001</c:v>
                </c:pt>
                <c:pt idx="3">
                  <c:v>0.36749999999999999</c:v>
                </c:pt>
                <c:pt idx="4">
                  <c:v>0.50549999999999995</c:v>
                </c:pt>
                <c:pt idx="5">
                  <c:v>0.67300000000000004</c:v>
                </c:pt>
                <c:pt idx="6">
                  <c:v>0.90349999999999997</c:v>
                </c:pt>
                <c:pt idx="7">
                  <c:v>1.1365000000000001</c:v>
                </c:pt>
              </c:numCache>
            </c:numRef>
          </c:xVal>
          <c:yVal>
            <c:numRef>
              <c:f>Sheet1!$D$29:$D$36</c:f>
              <c:numCache>
                <c:formatCode>General</c:formatCode>
                <c:ptCount val="8"/>
                <c:pt idx="0">
                  <c:v>25</c:v>
                </c:pt>
                <c:pt idx="1">
                  <c:v>125</c:v>
                </c:pt>
                <c:pt idx="2">
                  <c:v>250</c:v>
                </c:pt>
                <c:pt idx="3">
                  <c:v>500</c:v>
                </c:pt>
                <c:pt idx="4">
                  <c:v>750</c:v>
                </c:pt>
                <c:pt idx="5">
                  <c:v>1000</c:v>
                </c:pt>
                <c:pt idx="6">
                  <c:v>1500</c:v>
                </c:pt>
                <c:pt idx="7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F8-6F47-AE83-A01DE5DFA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859800"/>
        <c:axId val="2134388232"/>
      </c:scatterChart>
      <c:valAx>
        <c:axId val="2098859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4388232"/>
        <c:crosses val="autoZero"/>
        <c:crossBetween val="midCat"/>
      </c:valAx>
      <c:valAx>
        <c:axId val="2134388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8859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608330</xdr:colOff>
      <xdr:row>23</xdr:row>
      <xdr:rowOff>41910</xdr:rowOff>
    </xdr:from>
    <xdr:to>
      <xdr:col>15</xdr:col>
      <xdr:colOff>240030</xdr:colOff>
      <xdr:row>37</xdr:row>
      <xdr:rowOff>80010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6" zoomScale="125" zoomScaleNormal="125" zoomScalePageLayoutView="125" workbookViewId="0">
      <selection activeCell="G39" sqref="G39"/>
    </sheetView>
  </sheetViews>
  <sheetFormatPr baseColWidth="10" defaultRowHeight="16" x14ac:dyDescent="0.2"/>
  <cols>
    <col min="1" max="1" width="17.33203125" customWidth="1"/>
  </cols>
  <sheetData>
    <row r="1" spans="1:3" x14ac:dyDescent="0.2">
      <c r="A1" t="s">
        <v>27</v>
      </c>
    </row>
    <row r="4" spans="1:3" x14ac:dyDescent="0.2">
      <c r="A4" s="1" t="s">
        <v>0</v>
      </c>
    </row>
    <row r="5" spans="1:3" x14ac:dyDescent="0.2">
      <c r="A5" s="5" t="s">
        <v>16</v>
      </c>
      <c r="B5">
        <v>13</v>
      </c>
      <c r="C5" s="4"/>
    </row>
    <row r="6" spans="1:3" x14ac:dyDescent="0.2">
      <c r="A6" s="5" t="s">
        <v>17</v>
      </c>
      <c r="B6">
        <v>3</v>
      </c>
      <c r="C6" s="4"/>
    </row>
    <row r="7" spans="1:3" x14ac:dyDescent="0.2">
      <c r="A7" s="5" t="s">
        <v>18</v>
      </c>
      <c r="B7">
        <v>45</v>
      </c>
      <c r="C7" s="4"/>
    </row>
    <row r="8" spans="1:3" x14ac:dyDescent="0.2">
      <c r="A8" s="5" t="s">
        <v>25</v>
      </c>
      <c r="B8">
        <v>64</v>
      </c>
      <c r="C8" s="4"/>
    </row>
    <row r="9" spans="1:3" x14ac:dyDescent="0.2">
      <c r="A9" s="5" t="s">
        <v>19</v>
      </c>
      <c r="B9">
        <v>40</v>
      </c>
      <c r="C9" s="4"/>
    </row>
    <row r="10" spans="1:3" x14ac:dyDescent="0.2">
      <c r="A10" s="5" t="s">
        <v>20</v>
      </c>
      <c r="B10">
        <v>18</v>
      </c>
      <c r="C10" s="4"/>
    </row>
    <row r="11" spans="1:3" x14ac:dyDescent="0.2">
      <c r="A11" s="5" t="s">
        <v>21</v>
      </c>
      <c r="B11">
        <v>43</v>
      </c>
      <c r="C11" s="4"/>
    </row>
    <row r="12" spans="1:3" x14ac:dyDescent="0.2">
      <c r="A12" s="5" t="s">
        <v>22</v>
      </c>
      <c r="B12">
        <v>41</v>
      </c>
      <c r="C12" s="4"/>
    </row>
    <row r="13" spans="1:3" x14ac:dyDescent="0.2">
      <c r="A13" s="5" t="s">
        <v>23</v>
      </c>
      <c r="B13">
        <v>8</v>
      </c>
      <c r="C13" s="4"/>
    </row>
    <row r="14" spans="1:3" x14ac:dyDescent="0.2">
      <c r="A14" s="5" t="s">
        <v>24</v>
      </c>
      <c r="B14">
        <v>28</v>
      </c>
      <c r="C14" s="4"/>
    </row>
    <row r="17" spans="1:9" x14ac:dyDescent="0.2">
      <c r="B17" s="2">
        <v>1</v>
      </c>
      <c r="C17" s="2">
        <v>2</v>
      </c>
      <c r="D17" s="2">
        <v>3</v>
      </c>
      <c r="E17" s="2">
        <v>4</v>
      </c>
      <c r="F17" s="2">
        <v>5</v>
      </c>
      <c r="G17" s="2">
        <v>6</v>
      </c>
      <c r="H17" s="2">
        <v>7</v>
      </c>
      <c r="I17" s="2">
        <v>8</v>
      </c>
    </row>
    <row r="18" spans="1:9" x14ac:dyDescent="0.2">
      <c r="A18" s="2" t="s">
        <v>1</v>
      </c>
      <c r="B18">
        <v>7.5999999999999998E-2</v>
      </c>
      <c r="C18">
        <v>7.6999999999999999E-2</v>
      </c>
      <c r="D18">
        <v>1.2190000000000001</v>
      </c>
      <c r="E18">
        <v>1.2070000000000001</v>
      </c>
      <c r="F18">
        <v>0.499</v>
      </c>
      <c r="G18">
        <v>0.16200000000000001</v>
      </c>
      <c r="H18">
        <v>0.21199999999999999</v>
      </c>
      <c r="I18">
        <v>0.25</v>
      </c>
    </row>
    <row r="19" spans="1:9" x14ac:dyDescent="0.2">
      <c r="A19" s="2" t="s">
        <v>2</v>
      </c>
      <c r="B19">
        <v>9.7000000000000003E-2</v>
      </c>
      <c r="C19">
        <v>9.5000000000000001E-2</v>
      </c>
      <c r="F19">
        <v>0.193</v>
      </c>
      <c r="G19">
        <v>0.23200000000000001</v>
      </c>
      <c r="H19">
        <v>0.28699999999999998</v>
      </c>
      <c r="I19">
        <v>0.214</v>
      </c>
    </row>
    <row r="20" spans="1:9" x14ac:dyDescent="0.2">
      <c r="A20" s="2" t="s">
        <v>3</v>
      </c>
      <c r="B20">
        <v>0.17100000000000001</v>
      </c>
      <c r="C20">
        <v>0.17399999999999999</v>
      </c>
      <c r="F20">
        <v>0.17899999999999999</v>
      </c>
      <c r="G20">
        <v>0.16200000000000001</v>
      </c>
    </row>
    <row r="21" spans="1:9" x14ac:dyDescent="0.2">
      <c r="A21" s="2" t="s">
        <v>4</v>
      </c>
      <c r="B21">
        <v>0.27400000000000002</v>
      </c>
      <c r="C21">
        <v>0.26700000000000002</v>
      </c>
      <c r="F21">
        <v>0.216</v>
      </c>
      <c r="G21">
        <v>0.28299999999999997</v>
      </c>
    </row>
    <row r="22" spans="1:9" x14ac:dyDescent="0.2">
      <c r="A22" s="2" t="s">
        <v>5</v>
      </c>
      <c r="B22">
        <v>0.43</v>
      </c>
      <c r="C22">
        <v>0.45800000000000002</v>
      </c>
      <c r="F22">
        <v>0.222</v>
      </c>
      <c r="G22">
        <v>0.21299999999999999</v>
      </c>
    </row>
    <row r="23" spans="1:9" x14ac:dyDescent="0.2">
      <c r="A23" s="2" t="s">
        <v>6</v>
      </c>
      <c r="B23">
        <v>0.58199999999999996</v>
      </c>
      <c r="C23">
        <v>0.58199999999999996</v>
      </c>
      <c r="F23">
        <v>0.17</v>
      </c>
      <c r="G23">
        <v>0.16600000000000001</v>
      </c>
    </row>
    <row r="24" spans="1:9" x14ac:dyDescent="0.2">
      <c r="A24" s="2" t="s">
        <v>7</v>
      </c>
      <c r="B24">
        <v>0.74299999999999999</v>
      </c>
      <c r="C24">
        <v>0.75600000000000001</v>
      </c>
      <c r="F24">
        <v>0.16900000000000001</v>
      </c>
      <c r="G24">
        <v>0.17</v>
      </c>
    </row>
    <row r="25" spans="1:9" x14ac:dyDescent="0.2">
      <c r="A25" s="2" t="s">
        <v>8</v>
      </c>
      <c r="B25">
        <v>0.96699999999999997</v>
      </c>
      <c r="C25">
        <v>0.99299999999999999</v>
      </c>
      <c r="F25">
        <v>0.24299999999999999</v>
      </c>
      <c r="G25">
        <v>0.187</v>
      </c>
    </row>
    <row r="26" spans="1:9" x14ac:dyDescent="0.2">
      <c r="A26" s="2"/>
    </row>
    <row r="27" spans="1:9" x14ac:dyDescent="0.2">
      <c r="B27" t="s">
        <v>9</v>
      </c>
      <c r="C27" t="s">
        <v>10</v>
      </c>
    </row>
    <row r="28" spans="1:9" x14ac:dyDescent="0.2">
      <c r="A28" t="s">
        <v>15</v>
      </c>
      <c r="B28">
        <f>AVERAGE(B18:C18)</f>
        <v>7.6499999999999999E-2</v>
      </c>
      <c r="C28">
        <f>B28-$B$28</f>
        <v>0</v>
      </c>
      <c r="D28">
        <v>0</v>
      </c>
    </row>
    <row r="29" spans="1:9" x14ac:dyDescent="0.2">
      <c r="A29">
        <v>25</v>
      </c>
      <c r="B29">
        <f>AVERAGE(B19:C19)</f>
        <v>9.6000000000000002E-2</v>
      </c>
      <c r="C29">
        <f>B29-$B$28</f>
        <v>1.9500000000000003E-2</v>
      </c>
      <c r="D29">
        <v>25</v>
      </c>
    </row>
    <row r="30" spans="1:9" x14ac:dyDescent="0.2">
      <c r="A30">
        <v>125</v>
      </c>
      <c r="B30">
        <f t="shared" ref="B30:B34" si="0">AVERAGE(B20:C20)</f>
        <v>0.17249999999999999</v>
      </c>
      <c r="C30">
        <f t="shared" ref="C30:C47" si="1">B30-$B$28</f>
        <v>9.5999999999999988E-2</v>
      </c>
      <c r="D30">
        <v>125</v>
      </c>
    </row>
    <row r="31" spans="1:9" x14ac:dyDescent="0.2">
      <c r="A31">
        <v>250</v>
      </c>
      <c r="B31">
        <f t="shared" si="0"/>
        <v>0.27050000000000002</v>
      </c>
      <c r="C31">
        <f t="shared" si="1"/>
        <v>0.19400000000000001</v>
      </c>
      <c r="D31">
        <v>250</v>
      </c>
    </row>
    <row r="32" spans="1:9" x14ac:dyDescent="0.2">
      <c r="A32">
        <v>500</v>
      </c>
      <c r="B32">
        <f t="shared" si="0"/>
        <v>0.44400000000000001</v>
      </c>
      <c r="C32">
        <f t="shared" si="1"/>
        <v>0.36749999999999999</v>
      </c>
      <c r="D32">
        <v>500</v>
      </c>
    </row>
    <row r="33" spans="1:9" x14ac:dyDescent="0.2">
      <c r="A33">
        <v>750</v>
      </c>
      <c r="B33">
        <f t="shared" si="0"/>
        <v>0.58199999999999996</v>
      </c>
      <c r="C33">
        <f t="shared" si="1"/>
        <v>0.50549999999999995</v>
      </c>
      <c r="D33">
        <v>750</v>
      </c>
    </row>
    <row r="34" spans="1:9" x14ac:dyDescent="0.2">
      <c r="A34">
        <v>1000</v>
      </c>
      <c r="B34">
        <f t="shared" si="0"/>
        <v>0.74950000000000006</v>
      </c>
      <c r="C34">
        <f t="shared" si="1"/>
        <v>0.67300000000000004</v>
      </c>
      <c r="D34">
        <v>1000</v>
      </c>
    </row>
    <row r="35" spans="1:9" x14ac:dyDescent="0.2">
      <c r="A35">
        <v>1500</v>
      </c>
      <c r="B35">
        <f>AVERAGE(B25:C25)</f>
        <v>0.98</v>
      </c>
      <c r="C35">
        <f t="shared" si="1"/>
        <v>0.90349999999999997</v>
      </c>
      <c r="D35">
        <v>1500</v>
      </c>
    </row>
    <row r="36" spans="1:9" x14ac:dyDescent="0.2">
      <c r="A36">
        <v>2000</v>
      </c>
      <c r="B36">
        <f>AVERAGE(D18:E18)</f>
        <v>1.2130000000000001</v>
      </c>
      <c r="C36">
        <f t="shared" si="1"/>
        <v>1.1365000000000001</v>
      </c>
      <c r="D36">
        <v>2000</v>
      </c>
    </row>
    <row r="37" spans="1:9" x14ac:dyDescent="0.2">
      <c r="D37" t="s">
        <v>11</v>
      </c>
      <c r="E37" t="s">
        <v>12</v>
      </c>
      <c r="F37" t="s">
        <v>26</v>
      </c>
      <c r="G37" s="7" t="s">
        <v>14</v>
      </c>
      <c r="H37" s="7" t="s">
        <v>13</v>
      </c>
    </row>
    <row r="38" spans="1:9" x14ac:dyDescent="0.2">
      <c r="A38">
        <v>40</v>
      </c>
      <c r="B38">
        <f>AVERAGE(G18)</f>
        <v>0.16200000000000001</v>
      </c>
      <c r="C38">
        <f>B38-$B$28</f>
        <v>8.5500000000000007E-2</v>
      </c>
      <c r="D38" s="3">
        <f>1752*C38-84.385</f>
        <v>65.411000000000016</v>
      </c>
      <c r="E38" s="6">
        <f>D38/1000</f>
        <v>6.5411000000000011E-2</v>
      </c>
      <c r="F38" s="3">
        <f>E38*12.5</f>
        <v>0.81763750000000013</v>
      </c>
      <c r="G38" s="3">
        <f>15/F38</f>
        <v>18.3455382122273</v>
      </c>
      <c r="H38" s="3">
        <f>10-G38</f>
        <v>-8.3455382122273001</v>
      </c>
      <c r="I38">
        <v>40</v>
      </c>
    </row>
    <row r="39" spans="1:9" x14ac:dyDescent="0.2">
      <c r="A39">
        <v>13</v>
      </c>
      <c r="B39">
        <f t="shared" ref="B39:B45" si="2">AVERAGE(F19:G19)</f>
        <v>0.21250000000000002</v>
      </c>
      <c r="C39">
        <f t="shared" ref="C39:C43" si="3">B39-$B$28</f>
        <v>0.13600000000000001</v>
      </c>
      <c r="D39" s="3">
        <f t="shared" ref="D39:D47" si="4">1752*C39-84.385</f>
        <v>153.887</v>
      </c>
      <c r="E39" s="6">
        <f t="shared" ref="E39:E47" si="5">D39/1000</f>
        <v>0.153887</v>
      </c>
      <c r="F39" s="3">
        <f t="shared" ref="F39:F47" si="6">E39*12.5</f>
        <v>1.9235875</v>
      </c>
      <c r="G39" s="3">
        <f t="shared" ref="G39:G47" si="7">15/F39</f>
        <v>7.7979296496780108</v>
      </c>
      <c r="H39" s="3">
        <f t="shared" ref="H39:H47" si="8">10-G39</f>
        <v>2.2020703503219892</v>
      </c>
      <c r="I39">
        <v>13</v>
      </c>
    </row>
    <row r="40" spans="1:9" x14ac:dyDescent="0.2">
      <c r="A40">
        <v>43</v>
      </c>
      <c r="B40">
        <f t="shared" si="2"/>
        <v>0.17049999999999998</v>
      </c>
      <c r="C40">
        <f t="shared" si="3"/>
        <v>9.3999999999999986E-2</v>
      </c>
      <c r="D40" s="3">
        <f t="shared" si="4"/>
        <v>80.302999999999983</v>
      </c>
      <c r="E40" s="6">
        <f t="shared" si="5"/>
        <v>8.0302999999999986E-2</v>
      </c>
      <c r="F40" s="3">
        <f t="shared" si="6"/>
        <v>1.0037874999999998</v>
      </c>
      <c r="G40" s="3">
        <f t="shared" si="7"/>
        <v>14.943401865434669</v>
      </c>
      <c r="H40" s="3">
        <f t="shared" si="8"/>
        <v>-4.9434018654346694</v>
      </c>
      <c r="I40">
        <v>43</v>
      </c>
    </row>
    <row r="41" spans="1:9" x14ac:dyDescent="0.2">
      <c r="A41">
        <v>18</v>
      </c>
      <c r="B41">
        <f t="shared" si="2"/>
        <v>0.2495</v>
      </c>
      <c r="C41">
        <f t="shared" si="3"/>
        <v>0.17299999999999999</v>
      </c>
      <c r="D41" s="3">
        <f t="shared" si="4"/>
        <v>218.71100000000001</v>
      </c>
      <c r="E41" s="6">
        <f t="shared" si="5"/>
        <v>0.21871100000000002</v>
      </c>
      <c r="F41" s="3">
        <f t="shared" si="6"/>
        <v>2.7338875000000002</v>
      </c>
      <c r="G41" s="3">
        <f t="shared" si="7"/>
        <v>5.486692484602969</v>
      </c>
      <c r="H41" s="3">
        <f t="shared" si="8"/>
        <v>4.513307515397031</v>
      </c>
      <c r="I41">
        <v>18</v>
      </c>
    </row>
    <row r="42" spans="1:9" x14ac:dyDescent="0.2">
      <c r="A42">
        <v>3</v>
      </c>
      <c r="B42">
        <f t="shared" si="2"/>
        <v>0.2175</v>
      </c>
      <c r="C42">
        <f t="shared" si="3"/>
        <v>0.14100000000000001</v>
      </c>
      <c r="D42" s="3">
        <f t="shared" si="4"/>
        <v>162.64700000000005</v>
      </c>
      <c r="E42" s="6">
        <f t="shared" si="5"/>
        <v>0.16264700000000004</v>
      </c>
      <c r="F42" s="3">
        <f t="shared" si="6"/>
        <v>2.0330875000000006</v>
      </c>
      <c r="G42" s="3">
        <f t="shared" si="7"/>
        <v>7.3779411855121806</v>
      </c>
      <c r="H42" s="3">
        <f t="shared" si="8"/>
        <v>2.6220588144878194</v>
      </c>
      <c r="I42">
        <v>3</v>
      </c>
    </row>
    <row r="43" spans="1:9" x14ac:dyDescent="0.2">
      <c r="A43">
        <v>45</v>
      </c>
      <c r="B43">
        <f t="shared" si="2"/>
        <v>0.16800000000000001</v>
      </c>
      <c r="C43">
        <f t="shared" si="3"/>
        <v>9.1500000000000012E-2</v>
      </c>
      <c r="D43" s="3">
        <f t="shared" si="4"/>
        <v>75.923000000000016</v>
      </c>
      <c r="E43" s="6">
        <f t="shared" si="5"/>
        <v>7.5923000000000018E-2</v>
      </c>
      <c r="F43" s="3">
        <f t="shared" si="6"/>
        <v>0.9490375000000002</v>
      </c>
      <c r="G43" s="3">
        <f t="shared" si="7"/>
        <v>15.805487138284837</v>
      </c>
      <c r="H43" s="3">
        <f t="shared" si="8"/>
        <v>-5.8054871382848372</v>
      </c>
      <c r="I43">
        <v>45</v>
      </c>
    </row>
    <row r="44" spans="1:9" x14ac:dyDescent="0.2">
      <c r="A44">
        <v>64</v>
      </c>
      <c r="B44">
        <f t="shared" si="2"/>
        <v>0.16950000000000001</v>
      </c>
      <c r="C44">
        <f t="shared" si="1"/>
        <v>9.3000000000000013E-2</v>
      </c>
      <c r="D44" s="3">
        <f t="shared" si="4"/>
        <v>78.55100000000003</v>
      </c>
      <c r="E44" s="6">
        <f t="shared" si="5"/>
        <v>7.8551000000000024E-2</v>
      </c>
      <c r="F44" s="3">
        <f t="shared" si="6"/>
        <v>0.98188750000000025</v>
      </c>
      <c r="G44" s="3">
        <f t="shared" si="7"/>
        <v>15.276699214523045</v>
      </c>
      <c r="H44" s="3">
        <f t="shared" si="8"/>
        <v>-5.2766992145230454</v>
      </c>
      <c r="I44">
        <v>64</v>
      </c>
    </row>
    <row r="45" spans="1:9" x14ac:dyDescent="0.2">
      <c r="A45">
        <v>8</v>
      </c>
      <c r="B45">
        <f t="shared" si="2"/>
        <v>0.215</v>
      </c>
      <c r="C45">
        <f t="shared" si="1"/>
        <v>0.13850000000000001</v>
      </c>
      <c r="D45" s="3">
        <f t="shared" si="4"/>
        <v>158.267</v>
      </c>
      <c r="E45" s="6">
        <f t="shared" si="5"/>
        <v>0.15826699999999999</v>
      </c>
      <c r="F45" s="3">
        <f t="shared" si="6"/>
        <v>1.9783374999999999</v>
      </c>
      <c r="G45" s="3">
        <f>15/F45</f>
        <v>7.5821238792673142</v>
      </c>
      <c r="H45" s="3">
        <f t="shared" si="8"/>
        <v>2.4178761207326858</v>
      </c>
      <c r="I45">
        <v>8</v>
      </c>
    </row>
    <row r="46" spans="1:9" x14ac:dyDescent="0.2">
      <c r="A46">
        <v>41</v>
      </c>
      <c r="B46">
        <f>AVERAGE(H18:I18)</f>
        <v>0.23099999999999998</v>
      </c>
      <c r="C46">
        <f t="shared" si="1"/>
        <v>0.15449999999999997</v>
      </c>
      <c r="D46" s="3">
        <f t="shared" si="4"/>
        <v>186.29899999999998</v>
      </c>
      <c r="E46" s="6">
        <f t="shared" si="5"/>
        <v>0.18629899999999996</v>
      </c>
      <c r="F46" s="3">
        <f t="shared" si="6"/>
        <v>2.3287374999999995</v>
      </c>
      <c r="G46" s="3">
        <f t="shared" si="7"/>
        <v>6.4412584071841517</v>
      </c>
      <c r="H46" s="3">
        <f t="shared" si="8"/>
        <v>3.5587415928158483</v>
      </c>
      <c r="I46">
        <v>41</v>
      </c>
    </row>
    <row r="47" spans="1:9" x14ac:dyDescent="0.2">
      <c r="A47">
        <v>28</v>
      </c>
      <c r="B47">
        <f>AVERAGE(H19:I19)</f>
        <v>0.2505</v>
      </c>
      <c r="C47">
        <f t="shared" si="1"/>
        <v>0.17399999999999999</v>
      </c>
      <c r="D47" s="3">
        <f t="shared" si="4"/>
        <v>220.46299999999997</v>
      </c>
      <c r="E47" s="6">
        <f t="shared" si="5"/>
        <v>0.22046299999999996</v>
      </c>
      <c r="F47" s="3">
        <f t="shared" si="6"/>
        <v>2.7557874999999994</v>
      </c>
      <c r="G47" s="3">
        <f t="shared" si="7"/>
        <v>5.4430902237563688</v>
      </c>
      <c r="H47" s="3">
        <f t="shared" si="8"/>
        <v>4.5569097762436312</v>
      </c>
      <c r="I47">
        <v>28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Vassallo</dc:creator>
  <cp:lastModifiedBy>Microsoft Office User</cp:lastModifiedBy>
  <dcterms:created xsi:type="dcterms:W3CDTF">2023-12-12T08:04:34Z</dcterms:created>
  <dcterms:modified xsi:type="dcterms:W3CDTF">2023-12-19T16:49:33Z</dcterms:modified>
</cp:coreProperties>
</file>