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6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1" l="1"/>
  <c r="D40" i="1"/>
  <c r="D41" i="1"/>
  <c r="D42" i="1"/>
  <c r="D43" i="1"/>
  <c r="D44" i="1"/>
  <c r="D45" i="1"/>
  <c r="D46" i="1"/>
  <c r="D47" i="1"/>
  <c r="D38" i="1"/>
  <c r="B45" i="1"/>
  <c r="C45" i="1"/>
  <c r="E38" i="1"/>
  <c r="F38" i="1"/>
  <c r="G38" i="1"/>
  <c r="H38" i="1"/>
  <c r="C43" i="1"/>
  <c r="C42" i="1"/>
  <c r="C41" i="1"/>
  <c r="C40" i="1"/>
  <c r="C39" i="1"/>
  <c r="C38" i="1"/>
  <c r="B39" i="1"/>
  <c r="B38" i="1"/>
  <c r="E45" i="1"/>
  <c r="F45" i="1"/>
  <c r="G45" i="1"/>
  <c r="E39" i="1"/>
  <c r="F39" i="1"/>
  <c r="G39" i="1"/>
  <c r="H39" i="1"/>
  <c r="E40" i="1"/>
  <c r="F40" i="1"/>
  <c r="G40" i="1"/>
  <c r="H40" i="1"/>
  <c r="E41" i="1"/>
  <c r="F41" i="1"/>
  <c r="G41" i="1"/>
  <c r="H41" i="1"/>
  <c r="E42" i="1"/>
  <c r="F42" i="1"/>
  <c r="G42" i="1"/>
  <c r="H42" i="1"/>
  <c r="E43" i="1"/>
  <c r="F43" i="1"/>
  <c r="G43" i="1"/>
  <c r="H43" i="1"/>
  <c r="E44" i="1"/>
  <c r="F44" i="1"/>
  <c r="G44" i="1"/>
  <c r="H44" i="1"/>
  <c r="H45" i="1"/>
  <c r="E46" i="1"/>
  <c r="F46" i="1"/>
  <c r="G46" i="1"/>
  <c r="H46" i="1"/>
  <c r="E47" i="1"/>
  <c r="F47" i="1"/>
  <c r="G47" i="1"/>
  <c r="H47" i="1"/>
  <c r="C47" i="1"/>
  <c r="C44" i="1"/>
  <c r="C46" i="1"/>
  <c r="C29" i="1"/>
  <c r="C30" i="1"/>
  <c r="C31" i="1"/>
  <c r="C32" i="1"/>
  <c r="C33" i="1"/>
  <c r="C34" i="1"/>
  <c r="C35" i="1"/>
  <c r="C36" i="1"/>
  <c r="C28" i="1"/>
  <c r="B46" i="1"/>
  <c r="B47" i="1"/>
  <c r="B40" i="1"/>
  <c r="B41" i="1"/>
  <c r="B42" i="1"/>
  <c r="B43" i="1"/>
  <c r="B44" i="1"/>
  <c r="B36" i="1"/>
  <c r="B35" i="1"/>
  <c r="B29" i="1"/>
  <c r="B30" i="1"/>
  <c r="B31" i="1"/>
  <c r="B32" i="1"/>
  <c r="B33" i="1"/>
  <c r="B34" i="1"/>
  <c r="B28" i="1"/>
</calcChain>
</file>

<file path=xl/sharedStrings.xml><?xml version="1.0" encoding="utf-8"?>
<sst xmlns="http://schemas.openxmlformats.org/spreadsheetml/2006/main" count="28" uniqueCount="28">
  <si>
    <t xml:space="preserve">Sara Vasile </t>
  </si>
  <si>
    <t>Sonia Del Colle</t>
  </si>
  <si>
    <t>Francesco Vecchia</t>
  </si>
  <si>
    <t>Olga Zarbo</t>
  </si>
  <si>
    <t>Chiara Luna Sneha Guido</t>
  </si>
  <si>
    <t>Sartore Elena</t>
  </si>
  <si>
    <t>Allison Beltrame</t>
  </si>
  <si>
    <t>Lucrezia stante</t>
  </si>
  <si>
    <t>Martina Campagnaro</t>
  </si>
  <si>
    <t>Aula H</t>
  </si>
  <si>
    <t>12.12.23</t>
  </si>
  <si>
    <t>Teresa Valentini</t>
  </si>
  <si>
    <t>A</t>
  </si>
  <si>
    <t>B</t>
  </si>
  <si>
    <t>C</t>
  </si>
  <si>
    <t>D</t>
  </si>
  <si>
    <t>E</t>
  </si>
  <si>
    <t>F</t>
  </si>
  <si>
    <t>G</t>
  </si>
  <si>
    <t>H</t>
  </si>
  <si>
    <t>MEDIA</t>
  </si>
  <si>
    <t>MEDIA - BIANCO</t>
  </si>
  <si>
    <t>µg/ml</t>
  </si>
  <si>
    <t>µg/µl</t>
  </si>
  <si>
    <t>PBS</t>
  </si>
  <si>
    <t>x12,5 (µg/µl)</t>
  </si>
  <si>
    <t>per 15 µg</t>
  </si>
  <si>
    <t>bianco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</si>
</sst>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i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2" fontId="0" fillId="0" borderId="0" xfId="0" applyNumberFormat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0.445567147856518"/>
                  <c:y val="-0.049112715077282"/>
                </c:manualLayout>
              </c:layout>
              <c:numFmt formatCode="General" sourceLinked="0"/>
            </c:trendlineLbl>
          </c:trendline>
          <c:xVal>
            <c:numRef>
              <c:f>Sheet1!$C$28:$C$36</c:f>
              <c:numCache>
                <c:formatCode>General</c:formatCode>
                <c:ptCount val="9"/>
                <c:pt idx="0">
                  <c:v>0.0</c:v>
                </c:pt>
                <c:pt idx="1">
                  <c:v>0.017</c:v>
                </c:pt>
                <c:pt idx="2">
                  <c:v>0.1035</c:v>
                </c:pt>
                <c:pt idx="3">
                  <c:v>0.2225</c:v>
                </c:pt>
                <c:pt idx="4">
                  <c:v>0.37</c:v>
                </c:pt>
                <c:pt idx="5">
                  <c:v>0.526</c:v>
                </c:pt>
                <c:pt idx="6">
                  <c:v>0.698</c:v>
                </c:pt>
                <c:pt idx="7">
                  <c:v>0.9395</c:v>
                </c:pt>
                <c:pt idx="8">
                  <c:v>1.1075</c:v>
                </c:pt>
              </c:numCache>
            </c:numRef>
          </c:xVal>
          <c:yVal>
            <c:numRef>
              <c:f>Sheet1!$D$28:$D$36</c:f>
              <c:numCache>
                <c:formatCode>General</c:formatCode>
                <c:ptCount val="9"/>
                <c:pt idx="0">
                  <c:v>0.0</c:v>
                </c:pt>
                <c:pt idx="1">
                  <c:v>25.0</c:v>
                </c:pt>
                <c:pt idx="2">
                  <c:v>125.0</c:v>
                </c:pt>
                <c:pt idx="3">
                  <c:v>250.0</c:v>
                </c:pt>
                <c:pt idx="4">
                  <c:v>500.0</c:v>
                </c:pt>
                <c:pt idx="5">
                  <c:v>750.0</c:v>
                </c:pt>
                <c:pt idx="6">
                  <c:v>1000.0</c:v>
                </c:pt>
                <c:pt idx="7">
                  <c:v>1500.0</c:v>
                </c:pt>
                <c:pt idx="8">
                  <c:v>2000.0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7253560"/>
        <c:axId val="2137230200"/>
      </c:scatterChart>
      <c:valAx>
        <c:axId val="213725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7230200"/>
        <c:crosses val="autoZero"/>
        <c:crossBetween val="midCat"/>
      </c:valAx>
      <c:valAx>
        <c:axId val="2137230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7253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619760</xdr:colOff>
      <xdr:row>17</xdr:row>
      <xdr:rowOff>172720</xdr:rowOff>
    </xdr:from>
    <xdr:to>
      <xdr:col>13</xdr:col>
      <xdr:colOff>254000</xdr:colOff>
      <xdr:row>32</xdr:row>
      <xdr:rowOff>20320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2" zoomScale="125" zoomScaleNormal="125" zoomScalePageLayoutView="125" workbookViewId="0">
      <selection activeCell="D47" sqref="D47"/>
    </sheetView>
  </sheetViews>
  <sheetFormatPr baseColWidth="10" defaultRowHeight="15" x14ac:dyDescent="0"/>
  <cols>
    <col min="1" max="1" width="12.83203125" customWidth="1"/>
  </cols>
  <sheetData>
    <row r="1" spans="1:2">
      <c r="A1" t="s">
        <v>10</v>
      </c>
    </row>
    <row r="4" spans="1:2">
      <c r="A4" s="1" t="s">
        <v>9</v>
      </c>
    </row>
    <row r="5" spans="1:2">
      <c r="A5" s="2" t="s">
        <v>0</v>
      </c>
      <c r="B5">
        <v>53</v>
      </c>
    </row>
    <row r="6" spans="1:2">
      <c r="A6" s="2" t="s">
        <v>1</v>
      </c>
      <c r="B6">
        <v>48</v>
      </c>
    </row>
    <row r="7" spans="1:2">
      <c r="A7" s="2" t="s">
        <v>2</v>
      </c>
      <c r="B7">
        <v>24</v>
      </c>
    </row>
    <row r="8" spans="1:2">
      <c r="A8" s="2" t="s">
        <v>3</v>
      </c>
      <c r="B8">
        <v>22</v>
      </c>
    </row>
    <row r="9" spans="1:2">
      <c r="A9" s="2" t="s">
        <v>4</v>
      </c>
      <c r="B9">
        <v>34</v>
      </c>
    </row>
    <row r="10" spans="1:2">
      <c r="A10" s="2" t="s">
        <v>5</v>
      </c>
      <c r="B10">
        <v>63</v>
      </c>
    </row>
    <row r="11" spans="1:2">
      <c r="A11" s="2" t="s">
        <v>6</v>
      </c>
      <c r="B11">
        <v>30</v>
      </c>
    </row>
    <row r="12" spans="1:2">
      <c r="A12" s="2" t="s">
        <v>7</v>
      </c>
      <c r="B12">
        <v>32</v>
      </c>
    </row>
    <row r="13" spans="1:2">
      <c r="A13" s="2" t="s">
        <v>8</v>
      </c>
      <c r="B13">
        <v>60</v>
      </c>
    </row>
    <row r="14" spans="1:2">
      <c r="A14" s="2" t="s">
        <v>11</v>
      </c>
      <c r="B14">
        <v>1</v>
      </c>
    </row>
    <row r="17" spans="1:8"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</row>
    <row r="18" spans="1:8">
      <c r="A18" s="3" t="s">
        <v>12</v>
      </c>
      <c r="B18">
        <v>0.08</v>
      </c>
      <c r="C18">
        <v>7.9000000000000001E-2</v>
      </c>
      <c r="D18">
        <v>1.238</v>
      </c>
      <c r="E18">
        <v>1.1359999999999999</v>
      </c>
      <c r="F18">
        <v>0.14899999999999999</v>
      </c>
      <c r="G18">
        <v>0.17599999999999999</v>
      </c>
    </row>
    <row r="19" spans="1:8">
      <c r="A19" s="3" t="s">
        <v>13</v>
      </c>
      <c r="B19">
        <v>9.9000000000000005E-2</v>
      </c>
      <c r="C19">
        <v>9.4E-2</v>
      </c>
      <c r="D19">
        <v>0.27300000000000002</v>
      </c>
      <c r="E19">
        <v>0.22500000000000001</v>
      </c>
      <c r="F19">
        <v>0.33200000000000002</v>
      </c>
      <c r="G19">
        <v>0.20499999999999999</v>
      </c>
    </row>
    <row r="20" spans="1:8">
      <c r="A20" s="3" t="s">
        <v>14</v>
      </c>
      <c r="B20">
        <v>0.18099999999999999</v>
      </c>
      <c r="C20">
        <v>0.185</v>
      </c>
      <c r="D20">
        <v>0.183</v>
      </c>
      <c r="E20">
        <v>0.17899999999999999</v>
      </c>
      <c r="F20">
        <v>0.16500000000000001</v>
      </c>
      <c r="G20">
        <v>0.23</v>
      </c>
    </row>
    <row r="21" spans="1:8">
      <c r="A21" s="3" t="s">
        <v>15</v>
      </c>
      <c r="B21">
        <v>0.33800000000000002</v>
      </c>
      <c r="C21">
        <v>0.26600000000000001</v>
      </c>
      <c r="D21">
        <v>0.20100000000000001</v>
      </c>
      <c r="E21">
        <v>0.20300000000000001</v>
      </c>
    </row>
    <row r="22" spans="1:8">
      <c r="A22" s="3" t="s">
        <v>16</v>
      </c>
      <c r="B22">
        <v>0.45400000000000001</v>
      </c>
      <c r="C22">
        <v>0.44500000000000001</v>
      </c>
      <c r="D22">
        <v>0.23699999999999999</v>
      </c>
      <c r="E22">
        <v>0.157</v>
      </c>
    </row>
    <row r="23" spans="1:8">
      <c r="A23" s="3" t="s">
        <v>17</v>
      </c>
      <c r="B23">
        <v>0.623</v>
      </c>
      <c r="C23">
        <v>0.58799999999999997</v>
      </c>
      <c r="D23">
        <v>0.20599999999999999</v>
      </c>
      <c r="E23">
        <v>0.185</v>
      </c>
    </row>
    <row r="24" spans="1:8">
      <c r="A24" s="3" t="s">
        <v>18</v>
      </c>
      <c r="B24">
        <v>0.77700000000000002</v>
      </c>
      <c r="C24">
        <v>0.77800000000000002</v>
      </c>
      <c r="D24">
        <v>0.22900000000000001</v>
      </c>
      <c r="E24">
        <v>0.41599999999999998</v>
      </c>
    </row>
    <row r="25" spans="1:8">
      <c r="A25" s="3" t="s">
        <v>19</v>
      </c>
      <c r="B25">
        <v>1.0289999999999999</v>
      </c>
      <c r="C25">
        <v>1.0089999999999999</v>
      </c>
      <c r="D25">
        <v>0.21199999999999999</v>
      </c>
      <c r="E25">
        <v>0.21299999999999999</v>
      </c>
    </row>
    <row r="26" spans="1:8">
      <c r="A26" s="3"/>
    </row>
    <row r="27" spans="1:8">
      <c r="B27" t="s">
        <v>20</v>
      </c>
      <c r="C27" t="s">
        <v>21</v>
      </c>
    </row>
    <row r="28" spans="1:8">
      <c r="A28" t="s">
        <v>27</v>
      </c>
      <c r="B28">
        <f>AVERAGE(B18:C18)</f>
        <v>7.9500000000000001E-2</v>
      </c>
      <c r="C28">
        <f>B28-$B$28</f>
        <v>0</v>
      </c>
      <c r="D28">
        <v>0</v>
      </c>
    </row>
    <row r="29" spans="1:8">
      <c r="A29">
        <v>25</v>
      </c>
      <c r="B29">
        <f t="shared" ref="B29:B34" si="0">AVERAGE(B19:C19)</f>
        <v>9.6500000000000002E-2</v>
      </c>
      <c r="C29">
        <f t="shared" ref="C29:C47" si="1">B29-$B$28</f>
        <v>1.7000000000000001E-2</v>
      </c>
      <c r="D29">
        <v>25</v>
      </c>
    </row>
    <row r="30" spans="1:8">
      <c r="A30">
        <v>125</v>
      </c>
      <c r="B30">
        <f t="shared" si="0"/>
        <v>0.183</v>
      </c>
      <c r="C30">
        <f t="shared" si="1"/>
        <v>0.10349999999999999</v>
      </c>
      <c r="D30">
        <v>125</v>
      </c>
    </row>
    <row r="31" spans="1:8">
      <c r="A31">
        <v>250</v>
      </c>
      <c r="B31">
        <f t="shared" si="0"/>
        <v>0.30200000000000005</v>
      </c>
      <c r="C31">
        <f t="shared" si="1"/>
        <v>0.22250000000000003</v>
      </c>
      <c r="D31">
        <v>250</v>
      </c>
    </row>
    <row r="32" spans="1:8">
      <c r="A32">
        <v>500</v>
      </c>
      <c r="B32">
        <f t="shared" si="0"/>
        <v>0.44950000000000001</v>
      </c>
      <c r="C32">
        <f t="shared" si="1"/>
        <v>0.37</v>
      </c>
      <c r="D32">
        <v>500</v>
      </c>
    </row>
    <row r="33" spans="1:8">
      <c r="A33">
        <v>750</v>
      </c>
      <c r="B33">
        <f t="shared" si="0"/>
        <v>0.60549999999999993</v>
      </c>
      <c r="C33">
        <f t="shared" si="1"/>
        <v>0.52599999999999991</v>
      </c>
      <c r="D33">
        <v>750</v>
      </c>
    </row>
    <row r="34" spans="1:8">
      <c r="A34">
        <v>1000</v>
      </c>
      <c r="B34">
        <f t="shared" si="0"/>
        <v>0.77750000000000008</v>
      </c>
      <c r="C34">
        <f t="shared" si="1"/>
        <v>0.69800000000000006</v>
      </c>
      <c r="D34">
        <v>1000</v>
      </c>
    </row>
    <row r="35" spans="1:8">
      <c r="A35">
        <v>1500</v>
      </c>
      <c r="B35">
        <f>AVERAGE(B25:C25)</f>
        <v>1.0189999999999999</v>
      </c>
      <c r="C35">
        <f t="shared" si="1"/>
        <v>0.93949999999999989</v>
      </c>
      <c r="D35">
        <v>1500</v>
      </c>
    </row>
    <row r="36" spans="1:8">
      <c r="A36">
        <v>2000</v>
      </c>
      <c r="B36">
        <f>AVERAGE(D18:E18)</f>
        <v>1.1869999999999998</v>
      </c>
      <c r="C36">
        <f t="shared" si="1"/>
        <v>1.1074999999999999</v>
      </c>
      <c r="D36">
        <v>2000</v>
      </c>
    </row>
    <row r="37" spans="1:8">
      <c r="D37" t="s">
        <v>22</v>
      </c>
      <c r="E37" t="s">
        <v>23</v>
      </c>
      <c r="F37" t="s">
        <v>25</v>
      </c>
      <c r="G37" t="s">
        <v>26</v>
      </c>
      <c r="H37" t="s">
        <v>24</v>
      </c>
    </row>
    <row r="38" spans="1:8">
      <c r="A38">
        <v>1</v>
      </c>
      <c r="B38">
        <f>AVERAGE(D19:E19)</f>
        <v>0.249</v>
      </c>
      <c r="C38">
        <f t="shared" ref="C38:C43" si="2">B38-$B$28</f>
        <v>0.16949999999999998</v>
      </c>
      <c r="D38" s="4">
        <f>1720.3*C38-78.201</f>
        <v>213.38985</v>
      </c>
      <c r="E38" s="4">
        <f>D38/1000</f>
        <v>0.21338984999999999</v>
      </c>
      <c r="F38" s="4">
        <f>E38*12.5</f>
        <v>2.6673731250000001</v>
      </c>
      <c r="G38" s="4">
        <f>15/F38</f>
        <v>5.6235102091313154</v>
      </c>
      <c r="H38" s="4">
        <f>10-G38</f>
        <v>4.3764897908686846</v>
      </c>
    </row>
    <row r="39" spans="1:8">
      <c r="A39">
        <v>60</v>
      </c>
      <c r="B39">
        <f>AVERAGE(D20:E20)</f>
        <v>0.18099999999999999</v>
      </c>
      <c r="C39">
        <f t="shared" si="2"/>
        <v>0.10149999999999999</v>
      </c>
      <c r="D39" s="4">
        <f t="shared" ref="D39:D47" si="3">1720.3*C39-78.201</f>
        <v>96.409449999999993</v>
      </c>
      <c r="E39" s="4">
        <f t="shared" ref="E39:E47" si="4">D39/1000</f>
        <v>9.6409449999999994E-2</v>
      </c>
      <c r="F39" s="4">
        <f t="shared" ref="F39:F47" si="5">E39*12.5</f>
        <v>1.2051181249999998</v>
      </c>
      <c r="G39" s="4">
        <f t="shared" ref="G39:G47" si="6">15/F39</f>
        <v>12.446912621117537</v>
      </c>
      <c r="H39" s="4">
        <f t="shared" ref="H39:H47" si="7">10-G39</f>
        <v>-2.4469126211175372</v>
      </c>
    </row>
    <row r="40" spans="1:8">
      <c r="A40">
        <v>30</v>
      </c>
      <c r="B40">
        <f t="shared" ref="B40:B44" si="8">AVERAGE(D21:E21)</f>
        <v>0.20200000000000001</v>
      </c>
      <c r="C40">
        <f t="shared" si="2"/>
        <v>0.12250000000000001</v>
      </c>
      <c r="D40" s="4">
        <f t="shared" si="3"/>
        <v>132.53575000000001</v>
      </c>
      <c r="E40" s="4">
        <f t="shared" si="4"/>
        <v>0.13253575000000001</v>
      </c>
      <c r="F40" s="4">
        <f t="shared" si="5"/>
        <v>1.6566968750000002</v>
      </c>
      <c r="G40" s="4">
        <f t="shared" si="6"/>
        <v>9.0541608584853517</v>
      </c>
      <c r="H40" s="4">
        <f t="shared" si="7"/>
        <v>0.94583914151464832</v>
      </c>
    </row>
    <row r="41" spans="1:8">
      <c r="A41">
        <v>48</v>
      </c>
      <c r="B41">
        <f t="shared" si="8"/>
        <v>0.19700000000000001</v>
      </c>
      <c r="C41">
        <f t="shared" si="2"/>
        <v>0.11750000000000001</v>
      </c>
      <c r="D41" s="4">
        <f t="shared" si="3"/>
        <v>123.93425000000002</v>
      </c>
      <c r="E41" s="4">
        <f t="shared" si="4"/>
        <v>0.12393425000000002</v>
      </c>
      <c r="F41" s="4">
        <f t="shared" si="5"/>
        <v>1.5491781250000003</v>
      </c>
      <c r="G41" s="4">
        <f t="shared" si="6"/>
        <v>9.6825534507208442</v>
      </c>
      <c r="H41" s="4">
        <f t="shared" si="7"/>
        <v>0.31744654927915583</v>
      </c>
    </row>
    <row r="42" spans="1:8">
      <c r="A42">
        <v>63</v>
      </c>
      <c r="B42">
        <f t="shared" si="8"/>
        <v>0.19550000000000001</v>
      </c>
      <c r="C42">
        <f t="shared" si="2"/>
        <v>0.11600000000000001</v>
      </c>
      <c r="D42" s="4">
        <f t="shared" si="3"/>
        <v>121.35380000000001</v>
      </c>
      <c r="E42" s="4">
        <f t="shared" si="4"/>
        <v>0.12135380000000001</v>
      </c>
      <c r="F42" s="4">
        <f t="shared" si="5"/>
        <v>1.5169225000000002</v>
      </c>
      <c r="G42" s="4">
        <f t="shared" si="6"/>
        <v>9.8884418946913897</v>
      </c>
      <c r="H42" s="4">
        <f t="shared" si="7"/>
        <v>0.11155810530861032</v>
      </c>
    </row>
    <row r="43" spans="1:8">
      <c r="A43">
        <v>32</v>
      </c>
      <c r="B43">
        <f t="shared" si="8"/>
        <v>0.32250000000000001</v>
      </c>
      <c r="C43">
        <f t="shared" si="2"/>
        <v>0.24299999999999999</v>
      </c>
      <c r="D43" s="4">
        <f t="shared" si="3"/>
        <v>339.83190000000002</v>
      </c>
      <c r="E43" s="4">
        <f t="shared" si="4"/>
        <v>0.33983190000000002</v>
      </c>
      <c r="F43" s="4">
        <f t="shared" si="5"/>
        <v>4.2478987500000001</v>
      </c>
      <c r="G43" s="4">
        <f t="shared" si="6"/>
        <v>3.5311576105715794</v>
      </c>
      <c r="H43" s="4">
        <f t="shared" si="7"/>
        <v>6.4688423894284206</v>
      </c>
    </row>
    <row r="44" spans="1:8">
      <c r="A44">
        <v>53</v>
      </c>
      <c r="B44">
        <f t="shared" si="8"/>
        <v>0.21249999999999999</v>
      </c>
      <c r="C44">
        <f t="shared" si="1"/>
        <v>0.13300000000000001</v>
      </c>
      <c r="D44" s="4">
        <f t="shared" si="3"/>
        <v>150.59890000000001</v>
      </c>
      <c r="E44" s="4">
        <f t="shared" si="4"/>
        <v>0.15059890000000001</v>
      </c>
      <c r="F44" s="4">
        <f t="shared" si="5"/>
        <v>1.8824862500000001</v>
      </c>
      <c r="G44" s="4">
        <f t="shared" si="6"/>
        <v>7.9681856905993333</v>
      </c>
      <c r="H44" s="4">
        <f t="shared" si="7"/>
        <v>2.0318143094006667</v>
      </c>
    </row>
    <row r="45" spans="1:8">
      <c r="A45">
        <v>34</v>
      </c>
      <c r="B45">
        <f>AVERAGE(F18:G18)</f>
        <v>0.16249999999999998</v>
      </c>
      <c r="C45">
        <f t="shared" si="1"/>
        <v>8.2999999999999977E-2</v>
      </c>
      <c r="D45" s="4">
        <f t="shared" si="3"/>
        <v>64.583899999999971</v>
      </c>
      <c r="E45" s="4">
        <f t="shared" si="4"/>
        <v>6.4583899999999972E-2</v>
      </c>
      <c r="F45" s="4">
        <f t="shared" si="5"/>
        <v>0.80729874999999962</v>
      </c>
      <c r="G45" s="4">
        <f>15/F45</f>
        <v>18.580482132543878</v>
      </c>
      <c r="H45" s="4">
        <f t="shared" si="7"/>
        <v>-8.580482132543878</v>
      </c>
    </row>
    <row r="46" spans="1:8">
      <c r="A46">
        <v>22</v>
      </c>
      <c r="B46">
        <f t="shared" ref="B46:B47" si="9">AVERAGE(F19:G19)</f>
        <v>0.26850000000000002</v>
      </c>
      <c r="C46">
        <f t="shared" si="1"/>
        <v>0.189</v>
      </c>
      <c r="D46" s="4">
        <f t="shared" si="3"/>
        <v>246.93570000000003</v>
      </c>
      <c r="E46" s="4">
        <f t="shared" si="4"/>
        <v>0.24693570000000004</v>
      </c>
      <c r="F46" s="4">
        <f t="shared" si="5"/>
        <v>3.0866962500000006</v>
      </c>
      <c r="G46" s="4">
        <f t="shared" si="6"/>
        <v>4.8595646559003001</v>
      </c>
      <c r="H46" s="4">
        <f t="shared" si="7"/>
        <v>5.1404353440996999</v>
      </c>
    </row>
    <row r="47" spans="1:8">
      <c r="A47">
        <v>24</v>
      </c>
      <c r="B47">
        <f t="shared" si="9"/>
        <v>0.19750000000000001</v>
      </c>
      <c r="C47">
        <f t="shared" si="1"/>
        <v>0.11800000000000001</v>
      </c>
      <c r="D47" s="4">
        <f t="shared" si="3"/>
        <v>124.79440000000002</v>
      </c>
      <c r="E47" s="4">
        <f t="shared" si="4"/>
        <v>0.12479440000000003</v>
      </c>
      <c r="F47" s="4">
        <f t="shared" si="5"/>
        <v>1.5599300000000003</v>
      </c>
      <c r="G47" s="4">
        <f t="shared" si="6"/>
        <v>9.6158160943119224</v>
      </c>
      <c r="H47" s="4">
        <f t="shared" si="7"/>
        <v>0.38418390568807759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Vassallo</dc:creator>
  <cp:lastModifiedBy>Stefania Vassallo</cp:lastModifiedBy>
  <dcterms:created xsi:type="dcterms:W3CDTF">2023-12-12T08:04:34Z</dcterms:created>
  <dcterms:modified xsi:type="dcterms:W3CDTF">2023-12-12T16:36:27Z</dcterms:modified>
</cp:coreProperties>
</file>